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Relationship Id="rId2" Type="http://schemas.openxmlformats.org/package/2006/relationships/metadata/core-properties" Target="/docProps/core.xml"/><Relationship Id="rId3" Type="http://schemas.openxmlformats.org/officeDocument/2006/relationships/extended-properties" Target="/docProps/app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firstSheet="3" activeTab="3" tabRatio="500"/>
  </bookViews>
  <sheets>
    <sheet r:id="rId1" name="FORM HỒ SƠ" sheetId="1"/>
    <sheet r:id="rId2" name="TÍNH TOÁN &amp; CHỈ SỐ" sheetId="2"/>
    <sheet r:id="rId3" name="MỤC TIÊU &amp; KẾ HOẠCH" sheetId="3"/>
    <sheet r:id="rId4" name="TỔNG KẾT CỐ VẤN" sheetId="4"/>
  </sheets>
  <calcPr calcId="0" iterate="1" iterateCount="1000" iterateDelta="0.01"/>
</workbook>
</file>

<file path=xl/sharedStrings.xml><?xml version="1.0" encoding="utf-8"?>
<sst xmlns="http://schemas.openxmlformats.org/spreadsheetml/2006/main" count="190" uniqueCount="190">
  <si>
    <t>HỒ SƠ TƯ VẤN TÀI CHÍNH CÁ NHÂN</t>
  </si>
  <si>
    <t>(Personal Financial Advisory Profile)</t>
  </si>
  <si>
    <t>PHẦN 1. THÔNG TIN KHÁCH HÀNG</t>
  </si>
  <si>
    <t>1.1. Thông tin cơ bản</t>
  </si>
  <si>
    <t>Họ và tên:</t>
  </si>
  <si>
    <t>Nguyễn Văn An</t>
  </si>
  <si>
    <t>Năm sinh:</t>
  </si>
  <si>
    <t>Nghề nghiệp / lĩnh vực làm việc:</t>
  </si>
  <si>
    <t>Kỹ sư phần mềm</t>
  </si>
  <si>
    <t>Tình trạng hôn nhân:</t>
  </si>
  <si>
    <t>Đã lập gia đình</t>
  </si>
  <si>
    <t>Số người phụ thuộc:</t>
  </si>
  <si>
    <t>Nơi sinh sống:</t>
  </si>
  <si>
    <t>Hà Nội</t>
  </si>
  <si>
    <t>Người tư vấn phụ trách:</t>
  </si>
  <si>
    <t>Trần Minh Tâm</t>
  </si>
  <si>
    <t>Ngày tư vấn:</t>
  </si>
  <si>
    <t>20/01/2026</t>
  </si>
  <si>
    <t>1.2. Mục tiêu tài chính tổng quát của khách hàng</t>
  </si>
  <si>
    <t>☐ An toàn – ổn định</t>
  </si>
  <si>
    <t>☐ Gia tăng tài sản</t>
  </si>
  <si>
    <t>☐ Chuẩn bị hưu trí</t>
  </si>
  <si>
    <t>☐ Tối ưu dòng tiền</t>
  </si>
  <si>
    <t>☐ Giải quyết khủng hoảng tài chính</t>
  </si>
  <si>
    <t>☐ Khác:</t>
  </si>
  <si>
    <t>PHẦN 2. BỨC TRANH TÀI CHÍNH HIỆN TẠI</t>
  </si>
  <si>
    <t>2.1. Thu nhập</t>
  </si>
  <si>
    <t>Nguồn thu</t>
  </si>
  <si>
    <t>Số tiền/tháng</t>
  </si>
  <si>
    <t>Tính ổn định</t>
  </si>
  <si>
    <t>Lương chính</t>
  </si>
  <si>
    <t>Cao</t>
  </si>
  <si>
    <t>Thu nhập phụ</t>
  </si>
  <si>
    <t>TB</t>
  </si>
  <si>
    <t>Thu nhập thụ động</t>
  </si>
  <si>
    <t>Tổng thu nhập</t>
  </si>
  <si>
    <t>2.2. Chi tiêu</t>
  </si>
  <si>
    <t>Nhóm chi tiêu</t>
  </si>
  <si>
    <t>Sinh hoạt cố định</t>
  </si>
  <si>
    <t>Chi tiêu linh hoạt</t>
  </si>
  <si>
    <t>Gia đình / con cái</t>
  </si>
  <si>
    <t>Trả nợ</t>
  </si>
  <si>
    <t>Đầu tư</t>
  </si>
  <si>
    <t>Tổng chi tiêu</t>
  </si>
  <si>
    <t>👉 Tỷ lệ tiết kiệm hiện tại:</t>
  </si>
  <si>
    <t>2.3. Tài sản</t>
  </si>
  <si>
    <t>Loại tài sản</t>
  </si>
  <si>
    <t>Giá trị ước tính</t>
  </si>
  <si>
    <t>Tính thanh khoản</t>
  </si>
  <si>
    <t>Tiền mặt / tiền gửi</t>
  </si>
  <si>
    <t>BĐS</t>
  </si>
  <si>
    <t>Thấp</t>
  </si>
  <si>
    <t>Cổ phiếu / quỹ</t>
  </si>
  <si>
    <t>Bảo hiểm hoàn tiền</t>
  </si>
  <si>
    <t>Khác</t>
  </si>
  <si>
    <t>Tổng tài sản</t>
  </si>
  <si>
    <t>2.4. Nợ &amp; nghĩa vụ tài chính</t>
  </si>
  <si>
    <t>Khoản nợ</t>
  </si>
  <si>
    <t>Dư nợ</t>
  </si>
  <si>
    <t>Lãi suất</t>
  </si>
  <si>
    <t>Áp lực</t>
  </si>
  <si>
    <t>Vay mua nhà</t>
  </si>
  <si>
    <t>Vay tiêu dùng</t>
  </si>
  <si>
    <t>Thẻ tín dụng</t>
  </si>
  <si>
    <t>Tổng nợ</t>
  </si>
  <si>
    <t>👉 Tỷ lệ nợ / thu nhập:</t>
  </si>
  <si>
    <t>PHẦN 3. HỒ SƠ TÂM LÝ &amp; KHẢ NĂNG CHỊU RỦI RO</t>
  </si>
  <si>
    <t>3.1. Khả năng chịu rủi ro tài chính</t>
  </si>
  <si>
    <t>☐ Rất thấp – ưu tiên bảo toàn vốn</t>
  </si>
  <si>
    <t>☐ Trung bình – chấp nhận biến động</t>
  </si>
  <si>
    <t>☐ Cao – ưu tiên tăng trưởng</t>
  </si>
  <si>
    <t>3.2. Phản ứng khi tài sản giảm 20–30%</t>
  </si>
  <si>
    <t>☐ Bán ngay</t>
  </si>
  <si>
    <t>☐ Chờ hồi</t>
  </si>
  <si>
    <t>☐ Mua thêm</t>
  </si>
  <si>
    <t>☐ Không chắc</t>
  </si>
  <si>
    <t>3.3. Trải nghiệm đầu tư trước đây</t>
  </si>
  <si>
    <t>Đã từng đầu tư:</t>
  </si>
  <si>
    <t>☐ Có  ☐ Chưa</t>
  </si>
  <si>
    <t>Thị trường từng tham gia:</t>
  </si>
  <si>
    <t>Kết quả:</t>
  </si>
  <si>
    <t>Lãi / Lỗ / Hòa vốn</t>
  </si>
  <si>
    <t>Sai lầm lớn nhất từng gặp:</t>
  </si>
  <si>
    <t>PHẦN 4. MỤC TIÊU TÀI CHÍNH CỤ THỂ</t>
  </si>
  <si>
    <t>(Chi tiết xem sheet MỤC TIÊU &amp; KẾ HOẠCH)</t>
  </si>
  <si>
    <t>PHẦN 5. CHẨN ĐOÁN TÀI CHÍNH (CỦA CỐ VẤN)</t>
  </si>
  <si>
    <t>(Chi tiết xem sheet TỔNG KẾT CỐ VẤN)</t>
  </si>
  <si>
    <t>PHẦN 6. ĐỀ XUẤT GIẢI PHÁP TÀI CHÍNH</t>
  </si>
  <si>
    <t>6.1. Ngắn hạn (0–12 tháng)</t>
  </si>
  <si>
    <t>☐ Xây quỹ dự phòng</t>
  </si>
  <si>
    <t>☐ Cơ cấu lại chi tiêu</t>
  </si>
  <si>
    <t>☐ Giảm nợ xấu</t>
  </si>
  <si>
    <t>☐ Tối ưu tiền nhàn rỗi</t>
  </si>
  <si>
    <t>6.2. Trung hạn (1–5 năm)</t>
  </si>
  <si>
    <t>☐ Kế hoạch đầu tư phù hợp rủi ro</t>
  </si>
  <si>
    <t>☐ Phân bổ tài sản (Asset Allocation)</t>
  </si>
  <si>
    <t>☐ Bảo hiểm bảo vệ thu nhập</t>
  </si>
  <si>
    <t>6.3. Dài hạn (5–20 năm)</t>
  </si>
  <si>
    <t>☐ Chiến lược hưu trí</t>
  </si>
  <si>
    <t>☐ Tích sản bền vững</t>
  </si>
  <si>
    <t>☐ Chuyển giao tài sản / di sản</t>
  </si>
  <si>
    <t>PHẦN 7. KẾ HOẠCH THEO DÕI &amp; ĐỒNG HÀNH</t>
  </si>
  <si>
    <t>Tần suất rà soát:</t>
  </si>
  <si>
    <t>6 tháng</t>
  </si>
  <si>
    <t>Chỉ số cần theo dõi:</t>
  </si>
  <si>
    <t>• Tỷ lệ tiết kiệm</t>
  </si>
  <si>
    <t>• Giá trị tài sản ròng</t>
  </si>
  <si>
    <t>• Mức độ đạt mục tiêu</t>
  </si>
  <si>
    <t>Cam kết của khách hàng:</t>
  </si>
  <si>
    <t>"Tôi hiểu rằng kỷ luật quan trọng hơn lợi nhuận ngắn hạn."</t>
  </si>
  <si>
    <t>PHẦN 8. XÁC NHẬN</t>
  </si>
  <si>
    <t>Khách hàng:</t>
  </si>
  <si>
    <t>Cố vấn tài chính:</t>
  </si>
  <si>
    <t>(Ký &amp; ghi rõ họ tên)</t>
  </si>
  <si>
    <t>Ngày ……… / ……… / ………</t>
  </si>
  <si>
    <t>TÍNH TOÁN &amp; CHỈ SỐ TÀI CHÍNH TỰ ĐỘNG</t>
  </si>
  <si>
    <t>Dashboard tổng hợp từ FORM HỒ SƠ</t>
  </si>
  <si>
    <t>CHỈ SỐ</t>
  </si>
  <si>
    <t>GIÁ TRỊ</t>
  </si>
  <si>
    <t>ĐÁNH GIÁ</t>
  </si>
  <si>
    <t>💰 TỔNG THU NHẬP (tháng)</t>
  </si>
  <si>
    <t>💸 TỔNG CHI TIÊU (tháng)</t>
  </si>
  <si>
    <t>💵 TIỀN TIẾT KIỆM (tháng)</t>
  </si>
  <si>
    <t>📊 TỶ LỆ TIẾT KIỆM</t>
  </si>
  <si>
    <t>🏦 TỔNG TÀI SẢN</t>
  </si>
  <si>
    <t>📉 TỔNG NỢ</t>
  </si>
  <si>
    <t>💎 TÀI SẢN RÒNG</t>
  </si>
  <si>
    <t>⚖️ TỶ LỆ NỢ/THU NHẬP (năm)</t>
  </si>
  <si>
    <t>KHUYẾN NGHỊ:</t>
  </si>
  <si>
    <t>✓ Tỷ lệ tiết kiệm tốt: &gt; 20%</t>
  </si>
  <si>
    <t>⚠ Cần cải thiện: 10-20%</t>
  </si>
  <si>
    <t>✗ Cảnh báo: &lt; 10%</t>
  </si>
  <si>
    <t>✓ Tỷ lệ nợ an toàn: &lt; 35%</t>
  </si>
  <si>
    <t>⚠ Cần giảm nợ: 35-60%</t>
  </si>
  <si>
    <t>✗ Quá tải nợ: &gt; 60%</t>
  </si>
  <si>
    <t>MỤC TIÊU TÀI CHÍNH CỤ THỂ</t>
  </si>
  <si>
    <t>Mục tiêu</t>
  </si>
  <si>
    <t>Thời gian</t>
  </si>
  <si>
    <t>Số tiền cần</t>
  </si>
  <si>
    <t>Mức ưu tiên</t>
  </si>
  <si>
    <t>Tiến độ %</t>
  </si>
  <si>
    <t>Quỹ dự phòng</t>
  </si>
  <si>
    <t>3-6 tháng</t>
  </si>
  <si>
    <t>Mua nhà</t>
  </si>
  <si>
    <t>5-7 năm</t>
  </si>
  <si>
    <t>Giáo dục con</t>
  </si>
  <si>
    <t>10-15 năm</t>
  </si>
  <si>
    <t>Nghỉ hưu</t>
  </si>
  <si>
    <t>20-25 năm</t>
  </si>
  <si>
    <t>Tự do tài chính</t>
  </si>
  <si>
    <t>15-20 năm</t>
  </si>
  <si>
    <t>Trung bình</t>
  </si>
  <si>
    <t>Mục tiêu khác 1</t>
  </si>
  <si>
    <t>Mục tiêu khác 2</t>
  </si>
  <si>
    <t>TỔNG SỐ TIỀN CẦN:</t>
  </si>
  <si>
    <t>GHI CHÚ:</t>
  </si>
  <si>
    <t>• Mức ưu tiên: Cao / Trung bình / Thấp</t>
  </si>
  <si>
    <t>• Tiến độ: % số tiền đã tích lũy được / số tiền mục tiêu</t>
  </si>
  <si>
    <t>• Cập nhật tiến độ định kỳ 3-6 tháng</t>
  </si>
  <si>
    <t>TỔNG KẾT &amp; CHẨN ĐOÁN TÀI CHÍNH</t>
  </si>
  <si>
    <t>Đánh giá của Cố vấn tài chính</t>
  </si>
  <si>
    <t>5.1. ĐIỂM MẠNH</t>
  </si>
  <si>
    <t>Nhận xét:</t>
  </si>
  <si>
    <t>• Thu nhập ổn định và đa dạng hóa nguồn thu
• Có ý thức tiết kiệm và đầu tư
• Đã bắt đầu xây dựng danh mục đầu tư
• Có kế hoạch tài chính dài hạn rõ ràng</t>
  </si>
  <si>
    <t>5.2. RỦI RO &amp; VẤN ĐỀ TỒN TẠI</t>
  </si>
  <si>
    <t>Checklist rủi ro:</t>
  </si>
  <si>
    <t>☐ Thiếu quỹ dự phòng</t>
  </si>
  <si>
    <t>☐ Tỷ lệ nợ cao</t>
  </si>
  <si>
    <t>☐ Danh mục đầu tư mất cân đối</t>
  </si>
  <si>
    <t>☐ Phụ thuộc 1 nguồn thu</t>
  </si>
  <si>
    <t>☐ Cảm xúc chi phối quyết định tài chính</t>
  </si>
  <si>
    <t>☐ Rủi ro khác:</t>
  </si>
  <si>
    <t>(Ghi rõ)</t>
  </si>
  <si>
    <t>GIẢI PHÁP ƯU TIÊN</t>
  </si>
  <si>
    <t>STT</t>
  </si>
  <si>
    <t>Giải pháp</t>
  </si>
  <si>
    <t>Thời hạn</t>
  </si>
  <si>
    <t>Trạng thái</t>
  </si>
  <si>
    <t>Tăng quỹ dự phòng lên 6 tháng chi tiêu</t>
  </si>
  <si>
    <t>Ngắn hạn (0-12 tháng)</t>
  </si>
  <si>
    <t>☐ Đã thực hiện</t>
  </si>
  <si>
    <t>Cơ cấu lại khoản vay mua nhà với lãi suất thấp hơn</t>
  </si>
  <si>
    <t>Tối ưu danh mục đầu tư theo mức rủi ro phù hợp</t>
  </si>
  <si>
    <t>Trung hạn (1-5 năm)</t>
  </si>
  <si>
    <t>Mua bảo hiểm nhân thọ và bảo hiểm sức khỏe</t>
  </si>
  <si>
    <t>Xây dựng chiến lược đầu tư hưu trí</t>
  </si>
  <si>
    <t>Dài hạn (5-20 năm)</t>
  </si>
  <si>
    <t>LỊCH RÀ SOÁT TIẾP THEO</t>
  </si>
  <si>
    <t>Ngày hẹn:</t>
  </si>
  <si>
    <t>20/07/2026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</si>
</sst>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#,##0 &quot;VNĐ&quot;"/>
  </numFmts>
  <fonts count="15">
    <font>
      <sz val="11"/>
      <color theme="1"/>
      <name val="Calibri"/>
      <scheme val="minor"/>
    </font>
    <font>
      <b/>
      <i val="0"/>
      <sz val="18"/>
      <color rgb="FFFFFFFF"/>
      <name val="Aptos Narrow"/>
    </font>
    <font>
      <b val="0"/>
      <i/>
      <sz val="10"/>
      <color rgb="FFFFFFFF"/>
      <name val="Aptos Narrow"/>
    </font>
    <font>
      <b/>
      <i val="0"/>
      <sz val="14"/>
      <color rgb="FFFFFFFF"/>
      <name val="Aptos Narrow"/>
    </font>
    <font>
      <b/>
      <i val="0"/>
      <sz val="12"/>
      <name val="Aptos Narrow"/>
    </font>
    <font>
      <name val="Calibri"/>
      <scheme val="minor"/>
    </font>
    <font>
      <b val="0"/>
      <i/>
      <sz val="10"/>
      <name val="Aptos Narrow"/>
    </font>
    <font>
      <b val="0"/>
      <i/>
      <sz val="12"/>
      <name val="Aptos Narrow"/>
    </font>
    <font>
      <b val="0"/>
      <i/>
      <sz val="9"/>
      <name val="Aptos Narrow"/>
    </font>
    <font>
      <b/>
      <i val="0"/>
      <sz val="16"/>
      <color rgb="FFFFFFFF"/>
      <name val="Aptos Narrow"/>
    </font>
    <font>
      <color rgb="FF9C6500"/>
      <name val="Calibri"/>
      <scheme val="minor"/>
    </font>
    <font>
      <color rgb="FF9C0006"/>
      <name val="Calibri"/>
      <scheme val="minor"/>
    </font>
    <font>
      <b val="0"/>
      <i val="0"/>
      <sz val="10"/>
      <name val="Aptos Narrow"/>
    </font>
    <font>
      <color rgb="FFC65911"/>
      <name val="Calibri"/>
      <scheme val="minor"/>
    </font>
    <font>
      <b/>
      <i val="0"/>
      <sz val="13"/>
      <color rgb="FFFFFFFF"/>
      <name val="Aptos Narrow"/>
    </font>
  </fonts>
  <fills count="14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5B9BD5"/>
      </patternFill>
    </fill>
    <fill>
      <patternFill patternType="solid">
        <fgColor rgb="FFBDD7EE"/>
      </patternFill>
    </fill>
    <fill>
      <patternFill patternType="solid">
        <fgColor rgb="FFD9E1F2"/>
      </patternFill>
    </fill>
    <fill>
      <patternFill patternType="solid">
        <fgColor rgb="FFE7E6E6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E7CE"/>
      </patternFill>
    </fill>
    <fill>
      <patternFill patternType="solid">
        <fgColor rgb="FF70AD47"/>
      </patternFill>
    </fill>
    <fill>
      <patternFill patternType="solid">
        <fgColor rgb="FFE2EFDA"/>
      </patternFill>
    </fill>
    <fill>
      <patternFill patternType="solid">
        <fgColor rgb="FFC00000"/>
      </patternFill>
    </fill>
    <fill>
      <patternFill patternType="solid">
        <fgColor rgb="FFFFC000"/>
      </patternFill>
    </fill>
  </fills>
  <borders count="3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1">
      <alignment horizontal="general" vertical="top"/>
    </xf>
  </cellStyleXfs>
  <cellXfs count="31">
    <xf numFmtId="0" fontId="0" fillId="0" borderId="1" xfId="0">
      <alignment vertical="top"/>
    </xf>
    <xf numFmtId="0" fontId="1" fillId="2" borderId="0" xfId="0">
      <alignment horizontal="center" vertical="center"/>
    </xf>
    <xf numFmtId="0" fontId="2" fillId="2" borderId="0" xfId="0">
      <alignment horizontal="center" vertical="center"/>
    </xf>
    <xf numFmtId="0" fontId="3" fillId="3" borderId="0" xfId="0">
      <alignment horizontal="center" vertical="top"/>
    </xf>
    <xf numFmtId="0" fontId="4" fillId="4" borderId="0" xfId="0">
      <alignment vertical="top"/>
    </xf>
    <xf numFmtId="0" fontId="4" fillId="5" borderId="0" xfId="0">
      <alignment vertical="top"/>
    </xf>
    <xf numFmtId="171" fontId="5" fillId="0" borderId="0" xfId="0">
      <alignment vertical="top"/>
    </xf>
    <xf numFmtId="0" fontId="4" fillId="6" borderId="0" xfId="0">
      <alignment vertical="top"/>
    </xf>
    <xf numFmtId="3" fontId="4" fillId="6" borderId="0" xfId="0">
      <alignment vertical="top"/>
    </xf>
    <xf numFmtId="0" fontId="4" fillId="0" borderId="0" xfId="0">
      <alignment vertical="top"/>
    </xf>
    <xf numFmtId="10" fontId="4" fillId="0" borderId="0" xfId="0">
      <alignment vertical="top"/>
    </xf>
    <xf numFmtId="10" fontId="5" fillId="0" borderId="0" xfId="0">
      <alignment vertical="top"/>
    </xf>
    <xf numFmtId="0" fontId="6" fillId="0" borderId="0" xfId="0">
      <alignment vertical="top"/>
    </xf>
    <xf numFmtId="0" fontId="7" fillId="0" borderId="0" xfId="0">
      <alignment vertical="top"/>
    </xf>
    <xf numFmtId="0" fontId="8" fillId="0" borderId="0" xfId="0">
      <alignment vertical="top"/>
    </xf>
    <xf numFmtId="0" fontId="5" fillId="0" borderId="0" xfId="0">
      <alignment horizontal="center" vertical="top"/>
    </xf>
    <xf numFmtId="0" fontId="9" fillId="2" borderId="0" xfId="0">
      <alignment horizontal="center" vertical="center"/>
    </xf>
    <xf numFmtId="0" fontId="4" fillId="5" borderId="0" xfId="0">
      <alignment horizontal="center" vertical="top"/>
    </xf>
    <xf numFmtId="10" fontId="10" fillId="7" borderId="0" xfId="0">
      <alignment vertical="top"/>
    </xf>
    <xf numFmtId="171" fontId="4" fillId="0" borderId="0" xfId="0">
      <alignment vertical="top"/>
    </xf>
    <xf numFmtId="10" fontId="11" fillId="8" borderId="0" xfId="0">
      <alignment vertical="top"/>
    </xf>
    <xf numFmtId="0" fontId="12" fillId="0" borderId="0" xfId="0">
      <alignment vertical="top"/>
    </xf>
    <xf numFmtId="9" fontId="10" fillId="7" borderId="0" xfId="0">
      <alignment vertical="top"/>
    </xf>
    <xf numFmtId="9" fontId="13" fillId="9" borderId="0" xfId="0">
      <alignment vertical="top"/>
    </xf>
    <xf numFmtId="171" fontId="4" fillId="6" borderId="0" xfId="0">
      <alignment vertical="top"/>
    </xf>
    <xf numFmtId="0" fontId="14" fillId="10" borderId="0" xfId="0">
      <alignment horizontal="center" vertical="top"/>
    </xf>
    <xf numFmtId="0" fontId="7" fillId="11" borderId="2" xfId="0">
      <alignment vertical="top"/>
    </xf>
    <xf numFmtId="0" fontId="14" fillId="12" borderId="0" xfId="0">
      <alignment horizontal="center" vertical="top"/>
    </xf>
    <xf numFmtId="0" fontId="7" fillId="0" borderId="2" xfId="0">
      <alignment vertical="top"/>
    </xf>
    <xf numFmtId="0" fontId="14" fillId="3" borderId="0" xfId="0">
      <alignment horizontal="center" vertical="top"/>
    </xf>
    <xf numFmtId="0" fontId="4" fillId="13" borderId="0" xfId="0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theme" Target="theme/theme1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F4ADA16-505E-4B48-4FEE-975638CD7F28}" mc:Ignorable="x14ac xr xr2 xr3">
  <dimension ref="A1:GR1000"/>
  <sheetViews>
    <sheetView topLeftCell="A13" workbookViewId="0">
      <selection activeCell="A1" sqref="A1:E1"/>
    </sheetView>
  </sheetViews>
  <sheetFormatPr defaultRowHeight="15" defaultColWidth="8.8515625" customHeight="1"/>
  <cols>
    <col min="1" max="1" width="40.00390625" customWidth="1"/>
    <col min="2" max="5" width="22.8515625" customWidth="1"/>
  </cols>
  <sheetData>
    <row r="1" ht="22.5" customHeight="1">
      <c r="A1" s="1" t="s">
        <v>0</v>
      </c>
    </row>
    <row r="2" ht="14.25" customHeight="1">
      <c r="A2" s="2" t="s">
        <v>1</v>
      </c>
    </row>
    <row r="4" ht="18.75" customHeight="1">
      <c r="A4" s="3" t="s">
        <v>2</v>
      </c>
    </row>
    <row r="5" ht="15" customHeight="1">
      <c r="A5" s="4" t="s">
        <v>3</v>
      </c>
    </row>
    <row r="7" ht="15" customHeight="1">
      <c r="A7" t="s">
        <v>4</v>
      </c>
      <c r="B7" t="s">
        <v>5</v>
      </c>
    </row>
    <row r="8" ht="15" customHeight="1">
      <c r="A8" t="s">
        <v>6</v>
      </c>
      <c r="B8">
        <v>1988</v>
      </c>
    </row>
    <row r="9" ht="15" customHeight="1">
      <c r="A9" t="s">
        <v>7</v>
      </c>
      <c r="B9" t="s">
        <v>8</v>
      </c>
    </row>
    <row r="10" ht="15" customHeight="1">
      <c r="A10" t="s">
        <v>9</v>
      </c>
      <c r="B10" t="s">
        <v>10</v>
      </c>
    </row>
    <row r="11" ht="15" customHeight="1">
      <c r="A11" t="s">
        <v>11</v>
      </c>
      <c r="B11">
        <v>2</v>
      </c>
    </row>
    <row r="12" ht="15" customHeight="1">
      <c r="A12" t="s">
        <v>12</v>
      </c>
      <c r="B12" t="s">
        <v>13</v>
      </c>
    </row>
    <row r="13" ht="15" customHeight="1">
      <c r="A13" t="s">
        <v>14</v>
      </c>
      <c r="B13" t="s">
        <v>15</v>
      </c>
    </row>
    <row r="14" ht="15" customHeight="1">
      <c r="A14" t="s">
        <v>16</v>
      </c>
      <c r="B14" t="s">
        <v>17</v>
      </c>
    </row>
    <row r="16" ht="15" customHeight="1">
      <c r="A16" s="4" t="s">
        <v>18</v>
      </c>
    </row>
    <row r="17" ht="15" customHeight="1">
      <c r="A17" t="s">
        <v>19</v>
      </c>
    </row>
    <row r="18" ht="15" customHeight="1">
      <c r="A18" t="s">
        <v>20</v>
      </c>
    </row>
    <row r="19" ht="15" customHeight="1">
      <c r="A19" t="s">
        <v>21</v>
      </c>
    </row>
    <row r="20" ht="15" customHeight="1">
      <c r="A20" t="s">
        <v>22</v>
      </c>
    </row>
    <row r="21" ht="15" customHeight="1">
      <c r="A21" t="s">
        <v>23</v>
      </c>
    </row>
    <row r="22" ht="15" customHeight="1">
      <c r="A22" t="s">
        <v>24</v>
      </c>
    </row>
    <row r="24" ht="15" customHeight="1">
      <c r="A24" s="3" t="s">
        <v>25</v>
      </c>
    </row>
    <row r="25" ht="15" customHeight="1">
      <c r="A25" s="4" t="s">
        <v>26</v>
      </c>
    </row>
    <row r="27" ht="15" customHeight="1">
      <c r="A27" s="5" t="s">
        <v>27</v>
      </c>
      <c r="B27" s="5" t="s">
        <v>28</v>
      </c>
      <c r="C27" s="5" t="s">
        <v>29</v>
      </c>
    </row>
    <row r="28" ht="15" customHeight="1">
      <c r="A28" t="s">
        <v>30</v>
      </c>
      <c r="B28" s="6">
        <v>35000000</v>
      </c>
      <c r="C28" t="s">
        <v>31</v>
      </c>
    </row>
    <row r="29" ht="15" customHeight="1">
      <c r="A29" t="s">
        <v>32</v>
      </c>
      <c r="B29" s="6">
        <v>8000000</v>
      </c>
      <c r="C29" t="s">
        <v>33</v>
      </c>
    </row>
    <row r="30" ht="15" customHeight="1">
      <c r="A30" t="s">
        <v>34</v>
      </c>
      <c r="B30" s="6">
        <v>3000000</v>
      </c>
      <c r="C30" t="s">
        <v>33</v>
      </c>
    </row>
    <row r="31" ht="15" customHeight="1">
      <c r="A31" s="7" t="s">
        <v>35</v>
      </c>
      <c r="B31" s="8">
        <f>SUM(B28:B30)</f>
        <v>46000000</v>
      </c>
    </row>
    <row r="33" ht="15" customHeight="1">
      <c r="A33" s="4" t="s">
        <v>36</v>
      </c>
    </row>
    <row r="35" ht="15" customHeight="1">
      <c r="A35" s="5" t="s">
        <v>37</v>
      </c>
      <c r="B35" s="5" t="s">
        <v>28</v>
      </c>
    </row>
    <row r="36" ht="15" customHeight="1">
      <c r="A36" t="s">
        <v>38</v>
      </c>
      <c r="B36" s="6">
        <v>15000000</v>
      </c>
    </row>
    <row r="37" ht="15" customHeight="1">
      <c r="A37" t="s">
        <v>39</v>
      </c>
      <c r="B37" s="6">
        <v>8000000</v>
      </c>
    </row>
    <row r="38" ht="15" customHeight="1">
      <c r="A38" t="s">
        <v>40</v>
      </c>
      <c r="B38" s="6">
        <v>5000000</v>
      </c>
    </row>
    <row r="39" ht="15" customHeight="1">
      <c r="A39" t="s">
        <v>41</v>
      </c>
      <c r="B39" s="6">
        <v>7000000</v>
      </c>
    </row>
    <row r="40" ht="15" customHeight="1">
      <c r="A40" t="s">
        <v>42</v>
      </c>
      <c r="B40" s="6">
        <v>5000000</v>
      </c>
    </row>
    <row r="41" ht="15" customHeight="1">
      <c r="A41" s="7" t="s">
        <v>43</v>
      </c>
      <c r="B41" s="8">
        <f t="shared" si="0" ref="B41:B53">SUM(B36:B40)</f>
        <v>40000000</v>
      </c>
    </row>
    <row r="43" ht="15" customHeight="1">
      <c r="A43" s="9" t="s">
        <v>44</v>
      </c>
      <c r="B43" s="10">
        <f>'TÍNH TOÁN &amp; CHỈ SỐ'!B9</f>
        <v>0.130434782608696</v>
      </c>
    </row>
    <row r="45" ht="15" customHeight="1">
      <c r="A45" s="4" t="s">
        <v>45</v>
      </c>
    </row>
    <row r="47" ht="15" customHeight="1">
      <c r="A47" s="5" t="s">
        <v>46</v>
      </c>
      <c r="B47" s="5" t="s">
        <v>47</v>
      </c>
      <c r="C47" s="5" t="s">
        <v>48</v>
      </c>
    </row>
    <row r="48" ht="15" customHeight="1">
      <c r="A48" t="s">
        <v>49</v>
      </c>
      <c r="B48" s="6">
        <v>150000000</v>
      </c>
      <c r="C48" t="s">
        <v>31</v>
      </c>
    </row>
    <row r="49" ht="15" customHeight="1">
      <c r="A49" t="s">
        <v>50</v>
      </c>
      <c r="B49" s="6">
        <v>1500000000</v>
      </c>
      <c r="C49" t="s">
        <v>51</v>
      </c>
    </row>
    <row r="50" ht="15" customHeight="1">
      <c r="A50" t="s">
        <v>52</v>
      </c>
      <c r="B50" s="6">
        <v>200000000</v>
      </c>
      <c r="C50" t="s">
        <v>33</v>
      </c>
    </row>
    <row r="51" ht="15" customHeight="1">
      <c r="A51" t="s">
        <v>53</v>
      </c>
      <c r="B51" s="6">
        <v>80000000</v>
      </c>
      <c r="C51" t="s">
        <v>51</v>
      </c>
    </row>
    <row r="52" ht="15" customHeight="1">
      <c r="A52" t="s">
        <v>54</v>
      </c>
      <c r="B52" s="6">
        <v>50000000</v>
      </c>
      <c r="C52" t="s">
        <v>51</v>
      </c>
    </row>
    <row r="53" ht="15" customHeight="1">
      <c r="A53" s="7" t="s">
        <v>55</v>
      </c>
      <c r="B53" s="8">
        <f t="shared" si="0"/>
        <v>1980000000</v>
      </c>
    </row>
    <row r="55" ht="15" customHeight="1">
      <c r="A55" s="4" t="s">
        <v>56</v>
      </c>
    </row>
    <row r="57" ht="15" customHeight="1">
      <c r="A57" s="5" t="s">
        <v>57</v>
      </c>
      <c r="B57" s="5" t="s">
        <v>58</v>
      </c>
      <c r="C57" s="5" t="s">
        <v>59</v>
      </c>
      <c r="D57" s="5" t="s">
        <v>60</v>
      </c>
    </row>
    <row r="58" ht="15" customHeight="1">
      <c r="A58" t="s">
        <v>61</v>
      </c>
      <c r="B58" s="6">
        <v>800000000</v>
      </c>
      <c r="C58" s="11">
        <v>0.085</v>
      </c>
      <c r="D58" t="s">
        <v>31</v>
      </c>
    </row>
    <row r="59" ht="15" customHeight="1">
      <c r="A59" t="s">
        <v>62</v>
      </c>
      <c r="B59" s="6">
        <v>0</v>
      </c>
      <c r="C59" s="11"/>
    </row>
    <row r="60" ht="15" customHeight="1">
      <c r="A60" t="s">
        <v>63</v>
      </c>
      <c r="B60" s="6">
        <v>5000000</v>
      </c>
      <c r="C60" s="11">
        <v>0.18</v>
      </c>
      <c r="D60" t="s">
        <v>33</v>
      </c>
    </row>
    <row r="61" ht="15" customHeight="1">
      <c r="A61" t="s">
        <v>54</v>
      </c>
      <c r="B61" s="6">
        <v>0</v>
      </c>
      <c r="C61" s="11"/>
    </row>
    <row r="62" ht="15" customHeight="1">
      <c r="A62" s="7" t="s">
        <v>64</v>
      </c>
      <c r="B62" s="8">
        <f>SUM(B58:B61)</f>
        <v>805000000</v>
      </c>
    </row>
    <row r="64" ht="15" customHeight="1">
      <c r="A64" s="9" t="s">
        <v>65</v>
      </c>
      <c r="B64" s="10">
        <f>'TÍNH TOÁN &amp; CHỈ SỐ'!B14</f>
        <v>1.45833333333333</v>
      </c>
    </row>
    <row r="66" ht="15" customHeight="1">
      <c r="A66" s="3" t="s">
        <v>66</v>
      </c>
    </row>
    <row r="67" ht="15" customHeight="1">
      <c r="A67" s="4" t="s">
        <v>67</v>
      </c>
    </row>
    <row r="68" ht="15" customHeight="1">
      <c r="A68" t="s">
        <v>68</v>
      </c>
    </row>
    <row r="69" ht="15" customHeight="1">
      <c r="A69" t="s">
        <v>69</v>
      </c>
    </row>
    <row r="70" ht="15" customHeight="1">
      <c r="A70" t="s">
        <v>70</v>
      </c>
    </row>
    <row r="72" ht="15" customHeight="1">
      <c r="A72" s="4" t="s">
        <v>71</v>
      </c>
    </row>
    <row r="73" ht="15" customHeight="1">
      <c r="A73" t="s">
        <v>72</v>
      </c>
    </row>
    <row r="74" ht="15" customHeight="1">
      <c r="A74" t="s">
        <v>73</v>
      </c>
    </row>
    <row r="75" ht="15" customHeight="1">
      <c r="A75" t="s">
        <v>74</v>
      </c>
    </row>
    <row r="76" ht="15" customHeight="1">
      <c r="A76" t="s">
        <v>75</v>
      </c>
    </row>
    <row r="78" ht="15" customHeight="1">
      <c r="A78" s="4" t="s">
        <v>76</v>
      </c>
    </row>
    <row r="79" ht="15" customHeight="1">
      <c r="A79" t="s">
        <v>77</v>
      </c>
      <c r="B79" t="s">
        <v>78</v>
      </c>
    </row>
    <row r="80" ht="15" customHeight="1">
      <c r="A80" t="s">
        <v>79</v>
      </c>
    </row>
    <row r="81" ht="15" customHeight="1">
      <c r="A81" t="s">
        <v>80</v>
      </c>
      <c r="B81" t="s">
        <v>81</v>
      </c>
    </row>
    <row r="82" ht="15" customHeight="1">
      <c r="A82" t="s">
        <v>82</v>
      </c>
    </row>
    <row r="84" ht="15" customHeight="1">
      <c r="A84" s="3" t="s">
        <v>83</v>
      </c>
    </row>
    <row r="85" ht="15" customHeight="1">
      <c r="A85" s="12" t="s">
        <v>84</v>
      </c>
    </row>
    <row r="87" ht="15" customHeight="1">
      <c r="A87" s="3" t="s">
        <v>85</v>
      </c>
    </row>
    <row r="88" ht="15" customHeight="1">
      <c r="A88" s="12" t="s">
        <v>86</v>
      </c>
    </row>
    <row r="90" ht="15" customHeight="1">
      <c r="A90" s="3" t="s">
        <v>87</v>
      </c>
    </row>
    <row r="91" ht="15" customHeight="1">
      <c r="A91" s="4" t="s">
        <v>88</v>
      </c>
    </row>
    <row r="92" ht="15" customHeight="1">
      <c r="A92" t="s">
        <v>89</v>
      </c>
    </row>
    <row r="93" ht="15" customHeight="1">
      <c r="A93" t="s">
        <v>90</v>
      </c>
    </row>
    <row r="94" ht="15" customHeight="1">
      <c r="A94" t="s">
        <v>91</v>
      </c>
    </row>
    <row r="95" ht="15" customHeight="1">
      <c r="A95" t="s">
        <v>92</v>
      </c>
    </row>
    <row r="97" ht="15" customHeight="1">
      <c r="A97" s="4" t="s">
        <v>93</v>
      </c>
    </row>
    <row r="98" ht="15" customHeight="1">
      <c r="A98" t="s">
        <v>94</v>
      </c>
    </row>
    <row r="99" ht="15" customHeight="1">
      <c r="A99" t="s">
        <v>95</v>
      </c>
    </row>
    <row r="100" ht="15" customHeight="1">
      <c r="A100" t="s">
        <v>96</v>
      </c>
    </row>
    <row r="102" ht="15" customHeight="1">
      <c r="A102" s="4" t="s">
        <v>97</v>
      </c>
    </row>
    <row r="103" ht="15" customHeight="1">
      <c r="A103" t="s">
        <v>98</v>
      </c>
    </row>
    <row r="104" ht="15" customHeight="1">
      <c r="A104" t="s">
        <v>99</v>
      </c>
    </row>
    <row r="105" ht="15" customHeight="1">
      <c r="A105" t="s">
        <v>100</v>
      </c>
    </row>
    <row r="107" ht="15" customHeight="1">
      <c r="A107" s="3" t="s">
        <v>101</v>
      </c>
    </row>
    <row r="108" ht="15" customHeight="1">
      <c r="A108" t="s">
        <v>102</v>
      </c>
      <c r="B108" t="s">
        <v>103</v>
      </c>
    </row>
    <row r="110" ht="15" customHeight="1">
      <c r="A110" s="9" t="s">
        <v>104</v>
      </c>
    </row>
    <row r="111" ht="15" customHeight="1">
      <c r="A111" t="s">
        <v>105</v>
      </c>
    </row>
    <row r="112" ht="15" customHeight="1">
      <c r="A112" t="s">
        <v>106</v>
      </c>
    </row>
    <row r="113" ht="15" customHeight="1">
      <c r="A113" t="s">
        <v>107</v>
      </c>
    </row>
    <row r="115" ht="15" customHeight="1">
      <c r="A115" s="9" t="s">
        <v>108</v>
      </c>
    </row>
    <row r="116" ht="15" customHeight="1">
      <c r="A116" s="13" t="s">
        <v>109</v>
      </c>
    </row>
    <row r="118" ht="15" customHeight="1">
      <c r="A118" s="3" t="s">
        <v>110</v>
      </c>
    </row>
    <row r="120" ht="15" customHeight="1">
      <c r="A120" s="9" t="s">
        <v>111</v>
      </c>
      <c r="C120" s="9" t="s">
        <v>112</v>
      </c>
    </row>
    <row r="121" ht="15" customHeight="1">
      <c r="A121" s="14" t="s">
        <v>113</v>
      </c>
      <c r="C121" s="14" t="s">
        <v>113</v>
      </c>
    </row>
    <row r="123" ht="15" customHeight="1">
      <c r="A123" s="15" t="s">
        <v>114</v>
      </c>
    </row>
  </sheetData>
  <mergeCells>
    <mergeCell ref="A1:E1"/>
    <mergeCell ref="A2:E2"/>
    <mergeCell ref="A4:E4"/>
    <mergeCell ref="A5:E5"/>
    <mergeCell ref="A16:E16"/>
    <mergeCell ref="A24:E24"/>
    <mergeCell ref="A25:E25"/>
    <mergeCell ref="A33:E33"/>
    <mergeCell ref="A45:E45"/>
    <mergeCell ref="A55:E55"/>
    <mergeCell ref="A66:E66"/>
    <mergeCell ref="A67:E67"/>
    <mergeCell ref="A72:E72"/>
    <mergeCell ref="A78:E78"/>
    <mergeCell ref="A84:E84"/>
    <mergeCell ref="A85:E85"/>
    <mergeCell ref="A87:E87"/>
    <mergeCell ref="A88:E88"/>
    <mergeCell ref="A90:E90"/>
    <mergeCell ref="A91:E91"/>
    <mergeCell ref="A97:E97"/>
    <mergeCell ref="A102:E102"/>
    <mergeCell ref="A107:E107"/>
    <mergeCell ref="A118:E118"/>
  </mergeCells>
  <printOptions/>
  <pageMargins left="0.7" right="0.7" top="0.75" bottom="0.75" header="0.3" footer="0.3"/>
  <pageSetup paperSize="1" orientation="portrait"/>
  <headerFooter>
    <oddHeader>&amp;L&amp;C&amp;R</oddHeader>
    <oddFooter>&amp;L&amp;C&amp;R</oddFooter>
  </headerFooter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A8C3A28-54A8-AFFA-DDD8-46E3A807A3B8}" mc:Ignorable="x14ac xr xr2 xr3">
  <dimension ref="A1:GR1000"/>
  <sheetViews>
    <sheetView topLeftCell="A1" workbookViewId="0">
      <pane ySplit="4" topLeftCell="A5" activePane="bottomLeft" state="frozen"/>
      <selection pane="bottomLeft" activeCell="C9" sqref="C9"/>
    </sheetView>
  </sheetViews>
  <sheetFormatPr defaultRowHeight="15" defaultColWidth="8.8515625" customHeight="1"/>
  <cols>
    <col min="1" max="1" width="40.00390625" customWidth="1"/>
    <col min="2" max="3" width="22.8515625" customWidth="1"/>
  </cols>
  <sheetData>
    <row r="1" ht="21" customHeight="1">
      <c r="A1" s="16" t="s">
        <v>115</v>
      </c>
    </row>
    <row r="2" ht="14.25" customHeight="1">
      <c r="A2" s="2" t="s">
        <v>116</v>
      </c>
    </row>
    <row r="4" ht="15" customHeight="1">
      <c r="A4" s="17" t="s">
        <v>117</v>
      </c>
      <c r="B4" s="17" t="s">
        <v>118</v>
      </c>
      <c r="C4" s="17" t="s">
        <v>119</v>
      </c>
    </row>
    <row r="6" ht="15" customHeight="1">
      <c r="A6" t="s">
        <v>120</v>
      </c>
      <c r="B6" s="6">
        <f>'FORM HỒ SƠ'!B31</f>
        <v>46000000</v>
      </c>
    </row>
    <row r="7" ht="15" customHeight="1">
      <c r="A7" t="s">
        <v>121</v>
      </c>
      <c r="B7" s="6">
        <f>'FORM HỒ SƠ'!B41</f>
        <v>40000000</v>
      </c>
    </row>
    <row r="8" ht="15" customHeight="1">
      <c r="A8" t="s">
        <v>122</v>
      </c>
      <c r="B8" s="6">
        <f t="shared" si="0" ref="B8:B13">B6-B7</f>
        <v>6000000</v>
      </c>
    </row>
    <row r="9" ht="15" customHeight="1">
      <c r="A9" t="s">
        <v>123</v>
      </c>
      <c r="B9" s="18">
        <f>IF(B6&gt;0,(B6-B7)/B6,0)</f>
        <v>0.130434782608696</v>
      </c>
    </row>
    <row r="11" ht="15" customHeight="1">
      <c r="A11" t="s">
        <v>124</v>
      </c>
      <c r="B11" s="6">
        <f>'FORM HỒ SƠ'!B53</f>
        <v>1980000000</v>
      </c>
    </row>
    <row r="12" ht="15" customHeight="1">
      <c r="A12" t="s">
        <v>125</v>
      </c>
      <c r="B12" s="6">
        <f>'FORM HỒ SƠ'!B62</f>
        <v>805000000</v>
      </c>
    </row>
    <row r="13" ht="15" customHeight="1">
      <c r="A13" s="9" t="s">
        <v>126</v>
      </c>
      <c r="B13" s="19">
        <f t="shared" si="0"/>
        <v>1175000000</v>
      </c>
    </row>
    <row r="14" ht="15" customHeight="1">
      <c r="A14" t="s">
        <v>127</v>
      </c>
      <c r="B14" s="20">
        <f>IF(B6&gt;0,B12/(B6*12),0)</f>
        <v>1.45833333333333</v>
      </c>
    </row>
    <row r="16" ht="15" customHeight="1">
      <c r="A16" s="4" t="s">
        <v>128</v>
      </c>
    </row>
    <row r="17" ht="15" customHeight="1">
      <c r="A17" s="21" t="s">
        <v>129</v>
      </c>
    </row>
    <row r="18" ht="15" customHeight="1">
      <c r="A18" s="21" t="s">
        <v>130</v>
      </c>
    </row>
    <row r="19" ht="15" customHeight="1">
      <c r="A19" s="21" t="s">
        <v>131</v>
      </c>
    </row>
    <row r="21" ht="15" customHeight="1">
      <c r="A21" s="21" t="s">
        <v>132</v>
      </c>
    </row>
    <row r="22" ht="15" customHeight="1">
      <c r="A22" s="21" t="s">
        <v>133</v>
      </c>
    </row>
    <row r="23" ht="15" customHeight="1">
      <c r="A23" s="21" t="s">
        <v>134</v>
      </c>
    </row>
  </sheetData>
  <mergeCells>
    <mergeCell ref="A1:C1"/>
    <mergeCell ref="A2:C2"/>
  </mergeCells>
  <printOptions/>
  <pageMargins left="0.7" right="0.7" top="0.75" bottom="0.75" header="0.3" footer="0.3"/>
  <pageSetup paperSize="1" orientation="portrait"/>
  <headerFooter>
    <oddHeader>&amp;L&amp;C&amp;R</oddHeader>
    <oddFooter>&amp;L&amp;C&amp;R</oddFooter>
  </headerFooter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7B7D298-3368-EF08-ED23-21F4A4D7A078}" mc:Ignorable="x14ac xr xr2 xr3">
  <dimension ref="A1:GR1000"/>
  <sheetViews>
    <sheetView topLeftCell="D1" workbookViewId="0">
      <pane ySplit="3" topLeftCell="A4" activePane="bottomLeft" state="frozen"/>
      <selection pane="bottomLeft" activeCell="E4" sqref="E4"/>
    </sheetView>
  </sheetViews>
  <sheetFormatPr defaultRowHeight="15" defaultColWidth="8.8515625" customHeight="1"/>
  <cols>
    <col min="1" max="1" width="34.28125" customWidth="1"/>
    <col min="2" max="4" width="22.8515625" customWidth="1"/>
    <col min="5" max="5" width="17.140625" customWidth="1"/>
  </cols>
  <sheetData>
    <row r="1" ht="21" customHeight="1">
      <c r="A1" s="16" t="s">
        <v>135</v>
      </c>
    </row>
    <row r="3" ht="15" customHeight="1">
      <c r="A3" s="17" t="s">
        <v>136</v>
      </c>
      <c r="B3" s="17" t="s">
        <v>137</v>
      </c>
      <c r="C3" s="17" t="s">
        <v>138</v>
      </c>
      <c r="D3" s="17" t="s">
        <v>139</v>
      </c>
      <c r="E3" s="17" t="s">
        <v>140</v>
      </c>
    </row>
    <row r="4" ht="15" customHeight="1">
      <c r="A4" t="s">
        <v>141</v>
      </c>
      <c r="B4" t="s">
        <v>142</v>
      </c>
      <c r="C4" s="6">
        <v>180000000</v>
      </c>
      <c r="D4" t="s">
        <v>31</v>
      </c>
      <c r="E4" s="22">
        <v>0.6</v>
      </c>
    </row>
    <row r="5" ht="15" customHeight="1">
      <c r="A5" t="s">
        <v>143</v>
      </c>
      <c r="B5" t="s">
        <v>144</v>
      </c>
      <c r="C5" s="6">
        <v>500000000</v>
      </c>
      <c r="D5" t="s">
        <v>31</v>
      </c>
      <c r="E5" s="23">
        <v>0.3</v>
      </c>
    </row>
    <row r="6" ht="15" customHeight="1">
      <c r="A6" t="s">
        <v>145</v>
      </c>
      <c r="B6" t="s">
        <v>146</v>
      </c>
      <c r="C6" s="6">
        <v>300000000</v>
      </c>
      <c r="D6" t="s">
        <v>31</v>
      </c>
      <c r="E6" s="23">
        <v>0.15</v>
      </c>
    </row>
    <row r="7" ht="15" customHeight="1">
      <c r="A7" t="s">
        <v>147</v>
      </c>
      <c r="B7" t="s">
        <v>148</v>
      </c>
      <c r="C7" s="6">
        <v>2000000000</v>
      </c>
      <c r="D7" t="s">
        <v>31</v>
      </c>
      <c r="E7" s="23">
        <v>0.05</v>
      </c>
    </row>
    <row r="8" ht="15" customHeight="1">
      <c r="A8" t="s">
        <v>149</v>
      </c>
      <c r="B8" t="s">
        <v>150</v>
      </c>
      <c r="C8" s="6">
        <v>5000000000</v>
      </c>
      <c r="D8" t="s">
        <v>151</v>
      </c>
      <c r="E8" s="23">
        <v>0.02</v>
      </c>
    </row>
    <row r="9" ht="15" customHeight="1">
      <c r="A9" t="s">
        <v>152</v>
      </c>
      <c r="C9" s="6"/>
      <c r="E9" s="23"/>
    </row>
    <row r="10" ht="15" customHeight="1">
      <c r="A10" t="s">
        <v>153</v>
      </c>
      <c r="C10" s="6"/>
      <c r="E10" s="23"/>
    </row>
    <row r="12" ht="15" customHeight="1">
      <c r="A12" s="7" t="s">
        <v>154</v>
      </c>
      <c r="C12" s="24">
        <f>SUM(C4:C10)</f>
        <v>7980000000</v>
      </c>
    </row>
    <row r="14" ht="15" customHeight="1">
      <c r="A14" s="4" t="s">
        <v>155</v>
      </c>
    </row>
    <row r="15" ht="15" customHeight="1">
      <c r="A15" t="s">
        <v>156</v>
      </c>
    </row>
    <row r="16" ht="15" customHeight="1">
      <c r="A16" t="s">
        <v>157</v>
      </c>
    </row>
    <row r="17" ht="15" customHeight="1">
      <c r="A17" t="s">
        <v>158</v>
      </c>
    </row>
  </sheetData>
  <mergeCells>
    <mergeCell ref="A1:E1"/>
  </mergeCells>
  <printOptions/>
  <pageMargins left="0.7" right="0.7" top="0.75" bottom="0.75" header="0.3" footer="0.3"/>
  <pageSetup paperSize="1" orientation="portrait"/>
  <headerFooter>
    <oddHeader>&amp;L&amp;C&amp;R</oddHeader>
    <oddFooter>&amp;L&amp;C&amp;R</oddFooter>
  </headerFooter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4E5FBF8-7F58-BE4B-FB88-B2EC39E49759}" mc:Ignorable="x14ac xr xr2 xr3">
  <dimension ref="A1:GR1000"/>
  <sheetViews>
    <sheetView topLeftCell="A1" workbookViewId="0" tabSelected="1">
      <pane ySplit="3" topLeftCell="A31" activePane="bottomLeft" state="frozen"/>
      <selection pane="bottomLeft" activeCell="A6" sqref="A6:D8"/>
    </sheetView>
  </sheetViews>
  <sheetFormatPr defaultRowHeight="15" defaultColWidth="8.8515625" customHeight="1"/>
  <cols>
    <col min="1" max="1" width="11.421875" customWidth="1"/>
    <col min="2" max="2" width="51.421875" customWidth="1"/>
    <col min="3" max="3" width="22.8515625" customWidth="1"/>
    <col min="4" max="4" width="28.57421875" customWidth="1"/>
  </cols>
  <sheetData>
    <row r="1" ht="21" customHeight="1">
      <c r="A1" s="16" t="s">
        <v>159</v>
      </c>
    </row>
    <row r="2" ht="14.25" customHeight="1">
      <c r="A2" s="2" t="s">
        <v>160</v>
      </c>
    </row>
    <row r="4" ht="15" customHeight="1">
      <c r="A4" s="25" t="s">
        <v>161</v>
      </c>
    </row>
    <row r="5" ht="15" customHeight="1">
      <c r="A5" s="9" t="s">
        <v>162</v>
      </c>
    </row>
    <row r="6" ht="60" customHeight="1">
      <c r="A6" s="26" t="s">
        <v>163</v>
      </c>
    </row>
    <row r="10" ht="15" customHeight="1">
      <c r="A10" s="27" t="s">
        <v>164</v>
      </c>
    </row>
    <row r="11" ht="15" customHeight="1">
      <c r="A11" s="9" t="s">
        <v>165</v>
      </c>
    </row>
    <row r="12" ht="15" customHeight="1">
      <c r="A12" t="s">
        <v>166</v>
      </c>
    </row>
    <row r="13" ht="15" customHeight="1">
      <c r="A13" t="s">
        <v>167</v>
      </c>
    </row>
    <row r="14" ht="15" customHeight="1">
      <c r="A14" t="s">
        <v>168</v>
      </c>
    </row>
    <row r="15" ht="15" customHeight="1">
      <c r="A15" t="s">
        <v>169</v>
      </c>
    </row>
    <row r="16" ht="15" customHeight="1">
      <c r="A16" t="s">
        <v>170</v>
      </c>
    </row>
    <row r="17" ht="15" customHeight="1">
      <c r="A17" s="9" t="s">
        <v>171</v>
      </c>
    </row>
    <row r="18" ht="37.5" customHeight="1">
      <c r="A18" s="28" t="s">
        <v>172</v>
      </c>
    </row>
    <row r="21" ht="15" customHeight="1">
      <c r="A21" s="29" t="s">
        <v>173</v>
      </c>
    </row>
    <row r="22" ht="15" customHeight="1">
      <c r="A22" s="17" t="s">
        <v>174</v>
      </c>
      <c r="B22" s="17" t="s">
        <v>175</v>
      </c>
      <c r="C22" s="17" t="s">
        <v>176</v>
      </c>
      <c r="D22" s="17" t="s">
        <v>177</v>
      </c>
    </row>
    <row r="23" ht="15" customHeight="1">
      <c r="A23">
        <v>1</v>
      </c>
      <c r="B23" t="s">
        <v>178</v>
      </c>
      <c r="C23" t="s">
        <v>179</v>
      </c>
      <c r="D23" t="s">
        <v>180</v>
      </c>
    </row>
    <row r="24" ht="15" customHeight="1">
      <c r="A24">
        <v>2</v>
      </c>
      <c r="B24" t="s">
        <v>181</v>
      </c>
      <c r="C24" t="s">
        <v>179</v>
      </c>
      <c r="D24" t="s">
        <v>180</v>
      </c>
    </row>
    <row r="25" ht="15" customHeight="1">
      <c r="A25">
        <v>3</v>
      </c>
      <c r="B25" t="s">
        <v>182</v>
      </c>
      <c r="C25" t="s">
        <v>183</v>
      </c>
      <c r="D25" t="s">
        <v>180</v>
      </c>
    </row>
    <row r="26" ht="15" customHeight="1">
      <c r="A26">
        <v>4</v>
      </c>
      <c r="B26" t="s">
        <v>184</v>
      </c>
      <c r="C26" t="s">
        <v>179</v>
      </c>
      <c r="D26" t="s">
        <v>180</v>
      </c>
    </row>
    <row r="27" ht="15" customHeight="1">
      <c r="A27">
        <v>5</v>
      </c>
      <c r="B27" t="s">
        <v>185</v>
      </c>
      <c r="C27" t="s">
        <v>186</v>
      </c>
      <c r="D27" t="s">
        <v>180</v>
      </c>
    </row>
    <row r="29" ht="15" customHeight="1">
      <c r="A29" s="30" t="s">
        <v>187</v>
      </c>
    </row>
    <row r="30" ht="15" customHeight="1">
      <c r="A30" t="s">
        <v>188</v>
      </c>
      <c r="B30" t="s">
        <v>189</v>
      </c>
    </row>
  </sheetData>
  <mergeCells>
    <mergeCell ref="A1:D1"/>
    <mergeCell ref="A2:D2"/>
    <mergeCell ref="A4:D4"/>
    <mergeCell ref="A6:D8"/>
    <mergeCell ref="A10:D10"/>
    <mergeCell ref="A18:D19"/>
    <mergeCell ref="A21:D21"/>
    <mergeCell ref="A29:D29"/>
    <mergeCell ref="B30:D30"/>
  </mergeCells>
  <printOptions/>
  <pageMargins left="0.7" right="0.7" top="0.75" bottom="0.75" header="0.3" footer="0.3"/>
  <pageSetup paperSize="1" orientation="portrait"/>
  <headerFooter>
    <oddHeader>&amp;L&amp;C&amp;R</oddHeader>
    <oddFooter>&amp;L&amp;C&amp;R</oddFooter>
  </headerFooter>
  <extLst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2026-01-20T02:53:04Z</dcterms:created>
</cp:coreProperties>
</file>