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nh\Downloads\Danh mục Công cụ và Tài liệu\Công cụ lập kế hoạch đầu tư\"/>
    </mc:Choice>
  </mc:AlternateContent>
  <xr:revisionPtr revIDLastSave="0" documentId="13_ncr:1_{F5878691-B408-4537-A358-4B2A07EA56B2}" xr6:coauthVersionLast="47" xr6:coauthVersionMax="47" xr10:uidLastSave="{00000000-0000-0000-0000-000000000000}"/>
  <bookViews>
    <workbookView xWindow="1770" yWindow="1770" windowWidth="21600" windowHeight="11385" tabRatio="500" xr2:uid="{00000000-000D-0000-FFFF-FFFF00000000}"/>
  </bookViews>
  <sheets>
    <sheet name="HƯỚNG DẪN &amp; TRIẾT LÝ" sheetId="1" r:id="rId1"/>
    <sheet name="NHẬT KÝ GIAO DỊCH" sheetId="2" r:id="rId2"/>
    <sheet name="NHẬT KÝ CẢM XÚC" sheetId="3" r:id="rId3"/>
    <sheet name="ĐÁNH GIÁ KỶ LUẬT" sheetId="4" r:id="rId4"/>
    <sheet name="BÀI HỌC &amp; CAM KẾT" sheetId="5" r:id="rId5"/>
  </sheets>
  <calcPr calcId="181029" iterate="1" iterateCount="1000" iterateDelta="0.01"/>
</workbook>
</file>

<file path=xl/calcChain.xml><?xml version="1.0" encoding="utf-8"?>
<calcChain xmlns="http://schemas.openxmlformats.org/spreadsheetml/2006/main">
  <c r="B6" i="4" l="1"/>
  <c r="G2" i="2"/>
  <c r="B11" i="4"/>
  <c r="B10" i="4"/>
  <c r="B9" i="4"/>
  <c r="B7" i="4"/>
  <c r="B5" i="4"/>
  <c r="H4" i="2"/>
  <c r="I4" i="2" s="1"/>
  <c r="J4" i="2" s="1"/>
  <c r="G4" i="2"/>
  <c r="K3" i="2"/>
  <c r="H3" i="2"/>
  <c r="G3" i="2"/>
  <c r="H2" i="2"/>
  <c r="I2" i="2" s="1"/>
  <c r="J2" i="2" s="1"/>
  <c r="I3" i="2" l="1"/>
  <c r="J3" i="2" s="1"/>
  <c r="B8" i="4"/>
</calcChain>
</file>

<file path=xl/sharedStrings.xml><?xml version="1.0" encoding="utf-8"?>
<sst xmlns="http://schemas.openxmlformats.org/spreadsheetml/2006/main" count="120" uniqueCount="96">
  <si>
    <t>NHẬT KÝ ĐẦU TƯ – KIỂM SOÁT CẢM XÚC &amp; KỶ LUẬT</t>
  </si>
  <si>
    <t>📌 MỤC ĐÍCH CỦA NHẬT KÝ ĐẦU TƯ</t>
  </si>
  <si>
    <t>Ghi chép chi tiết mọi giao dịch giúp bạn nhận diện các mẫu hành vi, học hỏi từ sai lầm và xây dựng kỷ luật đầu tư bền vững. Đây là công cụ để bạn trở thành nhà đầu tư chuyên nghiệp hơn, không bị cảm xúc chi phối.</t>
  </si>
  <si>
    <t>⚠️ VÌ SAO CẢM XÚC LÀ KẺ THÙ SỐ 1 CỦA NHÀ ĐẦU TƯ</t>
  </si>
  <si>
    <t>Các nghiên cứu cho thấy 80% nhà đầu tư cá nhân thua lỗ không phải do thiếu kiến thức, mà do không kiểm soát được cảm xúc. Khi cảm xúc lên ngôi, lý trí lui về.</t>
  </si>
  <si>
    <t>🧠 5 CẢM XÚC PHỔ BIẾN CẦN KIỂM SOÁT</t>
  </si>
  <si>
    <t>1️⃣ FOMO (Fear of Missing Out): Sợ bỏ lỡ cơ hội → vào lệnh ở đỉnh</t>
  </si>
  <si>
    <t>2️⃣ Sợ thua lỗ: Giữ lệnh lỗ quá lâu, hi vọng giá hồi</t>
  </si>
  <si>
    <t>3️⃣ Quá tự tin: Sau vài lệnh thắng → tăng vốn quá mức, bỏ qua quản trị rủi ro</t>
  </si>
  <si>
    <t>4️⃣ Hối tiếc: Thoát lệnh sớm, thấy giá chạy tiếp → vào lại không có kế hoạch</t>
  </si>
  <si>
    <t>5️⃣ Tham lam: Không chốt lời khi đạt mục tiêu → lợi nhuận biến thành lỗ</t>
  </si>
  <si>
    <t>📋 HƯỚNG DẪN SỬ DỤNG CÁC SHEET</t>
  </si>
  <si>
    <t>• Sheet 2 - NHẬT KÝ GIAO DỊCH: Ghi lại mọi lệnh mua/bán với đầy đủ thông tin</t>
  </si>
  <si>
    <t>• Sheet 3 - NHẬT KÝ CẢM XÚC: Ghi nhận cảm xúc trước, trong và sau giao dịch</t>
  </si>
  <si>
    <t>• Sheet 4 - ĐÁNH GIÁ KỶ LUẬT: Xem tổng quan hiệu suất và mức độ tuân thủ kế hoạch</t>
  </si>
  <si>
    <t>• Sheet 5 - BÀI HỌC &amp; CAM KẾT: Rút ra bài học và cam kết cải thiện</t>
  </si>
  <si>
    <t>💡 NGUYÊN TẮC VÀNG</t>
  </si>
  <si>
    <t>"KHÔNG GHI CHÉP = KHÔNG HỌC ĐƯỢC GÌ"</t>
  </si>
  <si>
    <t>Hãy ghi chép ngay sau mỗi giao dịch, khi ký ức và cảm xúc còn tươi. Sau 30 ngày, bạn sẽ thấy các mẫu hình lặp lại và biết cách điều chỉnh.</t>
  </si>
  <si>
    <t>Ngày giao dịch</t>
  </si>
  <si>
    <t>Mã tài sản</t>
  </si>
  <si>
    <t>Loại giao dịch</t>
  </si>
  <si>
    <t>Giá vào</t>
  </si>
  <si>
    <t>Giá ra</t>
  </si>
  <si>
    <t>Khối lượng</t>
  </si>
  <si>
    <t>Tổng vốn vào</t>
  </si>
  <si>
    <t>Tổng tiền ra</t>
  </si>
  <si>
    <t>Lãi/Lỗ (VNĐ)</t>
  </si>
  <si>
    <t>Tỷ suất sinh lời (%)</t>
  </si>
  <si>
    <t>Thời gian nắm giữ (ngày)</t>
  </si>
  <si>
    <t>Chiến lược ban đầu</t>
  </si>
  <si>
    <t>Có tuân thủ kế hoạch?</t>
  </si>
  <si>
    <t>Ghi chú khách quan</t>
  </si>
  <si>
    <t>2026-01-10</t>
  </si>
  <si>
    <t>VNM</t>
  </si>
  <si>
    <t>Mua</t>
  </si>
  <si>
    <t>Trung hạn</t>
  </si>
  <si>
    <t>Có</t>
  </si>
  <si>
    <t>Mua khi P/E thấp hơn ngành</t>
  </si>
  <si>
    <t>2026-01-15</t>
  </si>
  <si>
    <t>Bán</t>
  </si>
  <si>
    <t>Không</t>
  </si>
  <si>
    <t>Chốt lời sớm vì lo lắng</t>
  </si>
  <si>
    <t>2026-01-12</t>
  </si>
  <si>
    <t>HPG</t>
  </si>
  <si>
    <t>Ngắn hạn</t>
  </si>
  <si>
    <t>Mua khi breakout khỏi vùng kháng cự</t>
  </si>
  <si>
    <t>Cảm xúc TRƯỚC khi vào lệnh</t>
  </si>
  <si>
    <t>Mức độ cảm xúc (1-5)</t>
  </si>
  <si>
    <t>Cảm xúc TRONG khi nắm giữ</t>
  </si>
  <si>
    <t>Cảm xúc KHI thoát lệnh</t>
  </si>
  <si>
    <t>Quyết định bị ảnh hưởng bởi cảm xúc?</t>
  </si>
  <si>
    <t>Nếu làm lại, tôi sẽ làm gì khác?</t>
  </si>
  <si>
    <t>Bình tĩnh</t>
  </si>
  <si>
    <t>Lo lắng</t>
  </si>
  <si>
    <t>Hưng phấn</t>
  </si>
  <si>
    <t>Giữ vững kế hoạch, không chốt lời quá sớm</t>
  </si>
  <si>
    <t>Hối tiếc</t>
  </si>
  <si>
    <t>Nên giữ theo kế hoạch ban đầu, không bán vì sợ hãi</t>
  </si>
  <si>
    <t>Giao dịch tốt, tuân thủ kế hoạch</t>
  </si>
  <si>
    <t>BẢNG ĐÁNH GIÁ KỶ LUẬT ĐẦU TƯ</t>
  </si>
  <si>
    <t>CHỈ SỐ</t>
  </si>
  <si>
    <t>GIÁ TRỊ</t>
  </si>
  <si>
    <t>ĐÁNH GIÁ</t>
  </si>
  <si>
    <t>Tổng số giao dịch</t>
  </si>
  <si>
    <t>Số giao dịch có lãi</t>
  </si>
  <si>
    <t>Số giao dịch thua lỗ</t>
  </si>
  <si>
    <t>Tỷ lệ thắng (%)</t>
  </si>
  <si>
    <t>Số lần KHÔNG tuân thủ kế hoạch</t>
  </si>
  <si>
    <t>% giao dịch bị cảm xúc chi phối</t>
  </si>
  <si>
    <t>Lãi/Lỗ ròng (VNĐ)</t>
  </si>
  <si>
    <t>💡 NHẬN XÉT</t>
  </si>
  <si>
    <t>• Tỷ lệ thắng &gt; 50%: Chiến lược tốt</t>
  </si>
  <si>
    <t>• % cảm xúc chi phối &lt; 20%: Kỷ luật tốt</t>
  </si>
  <si>
    <t>• Số lần không tuân thủ = 0: Lý tưởng</t>
  </si>
  <si>
    <t>BÀI HỌC &amp; CAM KẾT CẢI THIỆN</t>
  </si>
  <si>
    <t>3 SAI LẦM LỚN NHẤT TÔI THƯỜNG LẶP LẠI</t>
  </si>
  <si>
    <t>Vào lệnh không có kế hoạch cụ thể</t>
  </si>
  <si>
    <t>Không đặt lệnh cắt lỗ</t>
  </si>
  <si>
    <t>Giữ lệnh lỗ quá lâu vì hi vọng giá hồi</t>
  </si>
  <si>
    <t>3 QUY TẮC TÔI CAM KẾT TUÂN THỦ</t>
  </si>
  <si>
    <t>Luôn có điểm vào, điểm cắt lỗ và chốt lời TRƯỚC khi vào lệnh</t>
  </si>
  <si>
    <t>Không vào lệnh vì tin đồn hoặc FOMO</t>
  </si>
  <si>
    <t>Chỉ rủi ro tối đa 2% tài khoản cho mỗi giao dịch</t>
  </si>
  <si>
    <t>CHECKLIST TRƯỚC MỖI GIAO DỊCH</t>
  </si>
  <si>
    <t>☐</t>
  </si>
  <si>
    <t>Có kế hoạch rõ ràng (điểm vào, cắt lỗ, chốt lời)</t>
  </si>
  <si>
    <t>Có điểm cắt lỗ cụ thể</t>
  </si>
  <si>
    <t>Không vào lệnh vì tin đồn hoặc cảm xúc</t>
  </si>
  <si>
    <t>Không all-in vào một lệnh</t>
  </si>
  <si>
    <t>Phù hợp với khẩu vị rủi ro của tôi</t>
  </si>
  <si>
    <t>GHI CHÚ BỔ SUNG</t>
  </si>
  <si>
    <t>ĐỒNG CỐ VẤN</t>
  </si>
  <si>
    <t>🌐 Website: https://dongcovan.com</t>
  </si>
  <si>
    <t>📺 YouTube: https://youtube.com/@dongcovan</t>
  </si>
  <si>
    <t>📘 Facebook: https://www.facebook.com/dongcovanofficial/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</si>
</sst>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scheme val="minor"/>
    </font>
    <font>
      <b/>
      <sz val="20"/>
      <color rgb="FFFFFFFF"/>
      <name val="Aptos Narrow"/>
      <family val="2"/>
    </font>
    <font>
      <b/>
      <sz val="14"/>
      <color rgb="FF0B1F3B"/>
      <name val="Aptos Narrow"/>
      <family val="2"/>
    </font>
    <font>
      <sz val="11"/>
      <color rgb="FF5F6368"/>
      <name val="Calibri"/>
      <family val="2"/>
      <scheme val="minor"/>
    </font>
    <font>
      <sz val="11"/>
      <name val="Calibri"/>
      <family val="2"/>
      <scheme val="minor"/>
    </font>
    <font>
      <b/>
      <sz val="13"/>
      <color rgb="FF0B1F3B"/>
      <name val="Aptos Narrow"/>
      <family val="2"/>
    </font>
    <font>
      <i/>
      <sz val="11"/>
      <color rgb="FF5F6368"/>
      <name val="Aptos Narrow"/>
      <family val="2"/>
    </font>
    <font>
      <b/>
      <sz val="11"/>
      <color rgb="FFFFFFFF"/>
      <name val="Aptos Narrow"/>
      <family val="2"/>
    </font>
    <font>
      <b/>
      <sz val="16"/>
      <color rgb="FFFFFFFF"/>
      <name val="Aptos Narrow"/>
      <family val="2"/>
    </font>
    <font>
      <b/>
      <sz val="11"/>
      <name val="Aptos Narrow"/>
      <family val="2"/>
    </font>
    <font>
      <b/>
      <sz val="13"/>
      <color rgb="FFFFFFFF"/>
      <name val="Aptos Narrow"/>
      <family val="2"/>
    </font>
    <font>
      <sz val="14"/>
      <name val="Aptos Narrow"/>
      <family val="2"/>
    </font>
    <font>
      <b/>
      <sz val="12"/>
      <color rgb="FF0B1F3B"/>
      <name val="Aptos Narrow"/>
      <family val="2"/>
    </font>
    <font>
      <b/>
      <sz val="16"/>
      <color rgb="FF1F4788"/>
      <name val="Arial"/>
      <family val="2"/>
    </font>
    <font>
      <u/>
      <sz val="11"/>
      <color rgb="FF0563C1"/>
      <name val="Arial"/>
      <family val="2"/>
    </font>
  </fonts>
  <fills count="6">
    <fill>
      <patternFill patternType="none"/>
    </fill>
    <fill>
      <patternFill patternType="gray125"/>
    </fill>
    <fill>
      <patternFill patternType="solid">
        <fgColor rgb="FF0B1F3B"/>
      </patternFill>
    </fill>
    <fill>
      <patternFill patternType="solid">
        <fgColor rgb="FFF9FAFB"/>
      </patternFill>
    </fill>
    <fill>
      <patternFill patternType="solid">
        <fgColor rgb="FFF2F4F7"/>
      </patternFill>
    </fill>
    <fill>
      <patternFill patternType="solid">
        <fgColor rgb="FF98A2B3"/>
      </patternFill>
    </fill>
  </fills>
  <borders count="3">
    <border>
      <left/>
      <right/>
      <top/>
      <bottom/>
      <diagonal/>
    </border>
    <border>
      <left/>
      <right/>
      <top/>
      <bottom/>
      <diagonal/>
    </border>
    <border>
      <left style="thin">
        <color rgb="FFD0D0D0"/>
      </left>
      <right style="thin">
        <color rgb="FFD0D0D0"/>
      </right>
      <top style="thin">
        <color rgb="FFD0D0D0"/>
      </top>
      <bottom style="thin">
        <color rgb="FFD0D0D0"/>
      </bottom>
      <diagonal/>
    </border>
  </borders>
  <cellStyleXfs count="1">
    <xf numFmtId="0" fontId="0" fillId="0" borderId="1">
      <alignment vertical="top"/>
    </xf>
  </cellStyleXfs>
  <cellXfs count="30">
    <xf numFmtId="0" fontId="0" fillId="0" borderId="1" xfId="0">
      <alignment vertical="top"/>
    </xf>
    <xf numFmtId="0" fontId="1" fillId="2" borderId="0" xfId="0" applyFont="1" applyFill="1" applyBorder="1" applyAlignment="1">
      <alignment horizontal="center" vertical="center"/>
    </xf>
    <xf numFmtId="0" fontId="2" fillId="0" borderId="0" xfId="0" applyFont="1" applyBorder="1">
      <alignment vertical="top"/>
    </xf>
    <xf numFmtId="0" fontId="3" fillId="3" borderId="0" xfId="0" applyFont="1" applyFill="1" applyBorder="1">
      <alignment vertical="top"/>
    </xf>
    <xf numFmtId="0" fontId="4" fillId="3" borderId="0" xfId="0" applyFont="1" applyFill="1" applyBorder="1">
      <alignment vertical="top"/>
    </xf>
    <xf numFmtId="0" fontId="5" fillId="4" borderId="0" xfId="0" applyFont="1" applyFill="1" applyBorder="1" applyAlignment="1">
      <alignment horizontal="center" vertical="top"/>
    </xf>
    <xf numFmtId="0" fontId="6" fillId="3" borderId="0" xfId="0" applyFont="1" applyFill="1" applyBorder="1">
      <alignment vertical="top"/>
    </xf>
    <xf numFmtId="0" fontId="7" fillId="2" borderId="0" xfId="0" applyFont="1" applyFill="1" applyBorder="1" applyAlignment="1">
      <alignment horizontal="center" vertical="center"/>
    </xf>
    <xf numFmtId="164" fontId="4" fillId="0" borderId="0" xfId="0" applyNumberFormat="1" applyFont="1" applyBorder="1">
      <alignment vertical="top"/>
    </xf>
    <xf numFmtId="3" fontId="4" fillId="0" borderId="0" xfId="0" applyNumberFormat="1" applyFont="1" applyBorder="1">
      <alignment vertical="top"/>
    </xf>
    <xf numFmtId="10" fontId="4" fillId="0" borderId="0" xfId="0" applyNumberFormat="1" applyFont="1" applyBorder="1">
      <alignment vertical="top"/>
    </xf>
    <xf numFmtId="0" fontId="4" fillId="0" borderId="0" xfId="0" applyFont="1" applyBorder="1" applyAlignment="1">
      <alignment horizontal="center" vertical="top"/>
    </xf>
    <xf numFmtId="0" fontId="7" fillId="2" borderId="2" xfId="0" applyFont="1" applyFill="1" applyBorder="1" applyAlignment="1">
      <alignment horizontal="center" vertical="center"/>
    </xf>
    <xf numFmtId="0" fontId="4" fillId="0" borderId="2" xfId="0" applyFont="1" applyBorder="1">
      <alignment vertical="top"/>
    </xf>
    <xf numFmtId="0" fontId="9" fillId="0" borderId="2" xfId="0" applyFont="1" applyBorder="1">
      <alignment vertical="top"/>
    </xf>
    <xf numFmtId="3" fontId="4" fillId="0" borderId="2" xfId="0" applyNumberFormat="1" applyFont="1" applyBorder="1" applyAlignment="1">
      <alignment horizontal="center" vertical="top"/>
    </xf>
    <xf numFmtId="0" fontId="4" fillId="3" borderId="2" xfId="0" applyFont="1" applyFill="1" applyBorder="1" applyAlignment="1">
      <alignment horizontal="center" vertical="top"/>
    </xf>
    <xf numFmtId="10" fontId="4" fillId="0" borderId="2" xfId="0" applyNumberFormat="1" applyFont="1" applyBorder="1" applyAlignment="1">
      <alignment horizontal="center" vertical="top"/>
    </xf>
    <xf numFmtId="0" fontId="5" fillId="0" borderId="0" xfId="0" applyFont="1" applyBorder="1">
      <alignment vertical="top"/>
    </xf>
    <xf numFmtId="0" fontId="3" fillId="0" borderId="0" xfId="0" applyFont="1" applyBorder="1">
      <alignment vertical="top"/>
    </xf>
    <xf numFmtId="0" fontId="9" fillId="0" borderId="2" xfId="0" applyFont="1" applyBorder="1" applyAlignment="1">
      <alignment horizontal="center" vertical="top"/>
    </xf>
    <xf numFmtId="0" fontId="4" fillId="3" borderId="2" xfId="0" applyFont="1" applyFill="1" applyBorder="1">
      <alignment vertical="top"/>
    </xf>
    <xf numFmtId="0" fontId="11" fillId="0" borderId="2" xfId="0" applyFont="1" applyBorder="1" applyAlignment="1">
      <alignment horizontal="center" vertical="top"/>
    </xf>
    <xf numFmtId="0" fontId="8" fillId="2" borderId="0" xfId="0" applyFont="1" applyFill="1" applyBorder="1" applyAlignment="1">
      <alignment horizontal="center" vertical="center"/>
    </xf>
    <xf numFmtId="0" fontId="0" fillId="0" borderId="1" xfId="0">
      <alignment vertical="top"/>
    </xf>
    <xf numFmtId="0" fontId="4" fillId="0" borderId="2" xfId="0" applyFont="1" applyBorder="1">
      <alignment vertical="top"/>
    </xf>
    <xf numFmtId="0" fontId="10" fillId="5" borderId="0" xfId="0" applyFont="1" applyFill="1" applyBorder="1">
      <alignment vertical="top"/>
    </xf>
    <xf numFmtId="0" fontId="12" fillId="4" borderId="0" xfId="0" applyFont="1" applyFill="1" applyBorder="1">
      <alignment vertical="top"/>
    </xf>
    <xf numFmtId="0" fontId="13" fillId="0" borderId="1" xfId="0" applyFont="1" applyAlignment="1">
      <alignment horizontal="center" vertical="top"/>
    </xf>
    <xf numFmtId="0" fontId="14" fillId="0" borderId="1"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dongcovanofficial/" TargetMode="External"/><Relationship Id="rId2" Type="http://schemas.openxmlformats.org/officeDocument/2006/relationships/hyperlink" Target="https://youtube.com/@dongcovan" TargetMode="External"/><Relationship Id="rId1" Type="http://schemas.openxmlformats.org/officeDocument/2006/relationships/hyperlink" Target="https://dongcov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7798-5716-A6A6-CEC8-AAFCA16ED52C}">
  <dimension ref="A1:F30"/>
  <sheetViews>
    <sheetView tabSelected="1" topLeftCell="A21" workbookViewId="0">
      <selection activeCell="A35" sqref="A35"/>
    </sheetView>
  </sheetViews>
  <sheetFormatPr defaultColWidth="8.85546875" defaultRowHeight="15" customHeight="1" x14ac:dyDescent="0.25"/>
  <cols>
    <col min="1" max="1" width="114.28515625" customWidth="1"/>
  </cols>
  <sheetData>
    <row r="1" spans="1:1" ht="33.75" customHeight="1" x14ac:dyDescent="0.25">
      <c r="A1" s="1" t="s">
        <v>0</v>
      </c>
    </row>
    <row r="3" spans="1:1" ht="15" customHeight="1" x14ac:dyDescent="0.25">
      <c r="A3" s="2" t="s">
        <v>1</v>
      </c>
    </row>
    <row r="4" spans="1:1" ht="15" customHeight="1" x14ac:dyDescent="0.25">
      <c r="A4" s="3" t="s">
        <v>2</v>
      </c>
    </row>
    <row r="6" spans="1:1" ht="15" customHeight="1" x14ac:dyDescent="0.25">
      <c r="A6" s="2" t="s">
        <v>3</v>
      </c>
    </row>
    <row r="7" spans="1:1" ht="15" customHeight="1" x14ac:dyDescent="0.25">
      <c r="A7" s="3" t="s">
        <v>4</v>
      </c>
    </row>
    <row r="9" spans="1:1" ht="15" customHeight="1" x14ac:dyDescent="0.25">
      <c r="A9" s="2" t="s">
        <v>5</v>
      </c>
    </row>
    <row r="10" spans="1:1" ht="15" customHeight="1" x14ac:dyDescent="0.25">
      <c r="A10" s="4" t="s">
        <v>6</v>
      </c>
    </row>
    <row r="11" spans="1:1" ht="15" customHeight="1" x14ac:dyDescent="0.25">
      <c r="A11" s="4" t="s">
        <v>7</v>
      </c>
    </row>
    <row r="12" spans="1:1" ht="15" customHeight="1" x14ac:dyDescent="0.25">
      <c r="A12" s="4" t="s">
        <v>8</v>
      </c>
    </row>
    <row r="13" spans="1:1" ht="15" customHeight="1" x14ac:dyDescent="0.25">
      <c r="A13" s="4" t="s">
        <v>9</v>
      </c>
    </row>
    <row r="14" spans="1:1" ht="15" customHeight="1" x14ac:dyDescent="0.25">
      <c r="A14" s="4" t="s">
        <v>10</v>
      </c>
    </row>
    <row r="16" spans="1:1" ht="15" customHeight="1" x14ac:dyDescent="0.25">
      <c r="A16" s="2" t="s">
        <v>11</v>
      </c>
    </row>
    <row r="17" spans="1:6" ht="15" customHeight="1" x14ac:dyDescent="0.25">
      <c r="A17" s="4" t="s">
        <v>12</v>
      </c>
    </row>
    <row r="18" spans="1:6" ht="15" customHeight="1" x14ac:dyDescent="0.25">
      <c r="A18" s="4" t="s">
        <v>13</v>
      </c>
    </row>
    <row r="19" spans="1:6" ht="15" customHeight="1" x14ac:dyDescent="0.25">
      <c r="A19" s="4" t="s">
        <v>14</v>
      </c>
    </row>
    <row r="20" spans="1:6" ht="15" customHeight="1" x14ac:dyDescent="0.25">
      <c r="A20" s="4" t="s">
        <v>15</v>
      </c>
    </row>
    <row r="22" spans="1:6" ht="15" customHeight="1" x14ac:dyDescent="0.25">
      <c r="A22" s="2" t="s">
        <v>16</v>
      </c>
    </row>
    <row r="23" spans="1:6" ht="30" customHeight="1" x14ac:dyDescent="0.25">
      <c r="A23" s="5" t="s">
        <v>17</v>
      </c>
    </row>
    <row r="25" spans="1:6" ht="15" customHeight="1" x14ac:dyDescent="0.25">
      <c r="A25" s="6" t="s">
        <v>18</v>
      </c>
    </row>
    <row r="27" spans="1:6" ht="15" customHeight="1" x14ac:dyDescent="0.25">
      <c r="A27" s="28" t="s">
        <v>92</v>
      </c>
      <c r="B27" s="24"/>
      <c r="C27" s="24"/>
      <c r="D27" s="24"/>
      <c r="E27" s="24"/>
      <c r="F27" s="24"/>
    </row>
    <row r="28" spans="1:6" ht="15" customHeight="1" x14ac:dyDescent="0.25">
      <c r="A28" s="29" t="s">
        <v>93</v>
      </c>
      <c r="B28" s="24"/>
      <c r="C28" s="24"/>
      <c r="D28" s="24"/>
      <c r="E28" s="24"/>
      <c r="F28" s="24"/>
    </row>
    <row r="29" spans="1:6" ht="15" customHeight="1" x14ac:dyDescent="0.25">
      <c r="A29" s="29" t="s">
        <v>94</v>
      </c>
      <c r="B29" s="24"/>
      <c r="C29" s="24"/>
      <c r="D29" s="24"/>
      <c r="E29" s="24"/>
      <c r="F29" s="24"/>
    </row>
    <row r="30" spans="1:6" ht="15" customHeight="1" x14ac:dyDescent="0.25">
      <c r="A30" s="29" t="s">
        <v>95</v>
      </c>
      <c r="B30" s="24"/>
      <c r="C30" s="24"/>
      <c r="D30" s="24"/>
      <c r="E30" s="24"/>
      <c r="F30" s="24"/>
    </row>
  </sheetData>
  <mergeCells count="4">
    <mergeCell ref="A27:F27"/>
    <mergeCell ref="A28:F28"/>
    <mergeCell ref="A29:F29"/>
    <mergeCell ref="A30:F30"/>
  </mergeCells>
  <hyperlinks>
    <hyperlink ref="A28:F28" r:id="rId1" tooltip="https://dongcovan.com" display="🌐 Website: https://dongcovan.com" xr:uid="{5C719209-6274-43F7-B54E-AC5E823A2B9E}"/>
    <hyperlink ref="A29:F29" r:id="rId2" tooltip="https://youtube.com/@dongcovan" display="📺 YouTube: https://youtube.com/@dongcovan" xr:uid="{EB756303-52B1-4192-96CB-0F8752C2E8E9}"/>
    <hyperlink ref="A30:F30" r:id="rId3" tooltip="https://www.facebook.com/dongcovanofficial/" display="📘 Facebook: https://www.facebook.com/dongcovanofficial/" xr:uid="{28E11011-BE54-4307-86A3-EBB6FAB945B7}"/>
  </hyperlink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C168-AA68-E3A2-1DE8-DD1E8BC6A078}">
  <dimension ref="A1:N5"/>
  <sheetViews>
    <sheetView workbookViewId="0">
      <pane ySplit="1" topLeftCell="A2" activePane="bottomLeft" state="frozen"/>
      <selection pane="bottomLeft" activeCell="G3" sqref="G3"/>
    </sheetView>
  </sheetViews>
  <sheetFormatPr defaultColWidth="8.85546875" defaultRowHeight="15" customHeight="1" x14ac:dyDescent="0.25"/>
  <cols>
    <col min="1" max="3" width="12.85546875" customWidth="1"/>
    <col min="4" max="6" width="10.7109375" customWidth="1"/>
    <col min="7" max="8" width="15" customWidth="1"/>
    <col min="9" max="11" width="12.85546875" customWidth="1"/>
    <col min="12" max="13" width="15" customWidth="1"/>
    <col min="14" max="14" width="32.140625" customWidth="1"/>
  </cols>
  <sheetData>
    <row r="1" spans="1:14" ht="30" customHeight="1" x14ac:dyDescent="0.25">
      <c r="A1" s="7" t="s">
        <v>19</v>
      </c>
      <c r="B1" s="7" t="s">
        <v>20</v>
      </c>
      <c r="C1" s="7" t="s">
        <v>21</v>
      </c>
      <c r="D1" s="7" t="s">
        <v>22</v>
      </c>
      <c r="E1" s="7" t="s">
        <v>23</v>
      </c>
      <c r="F1" s="7" t="s">
        <v>24</v>
      </c>
      <c r="G1" s="7" t="s">
        <v>25</v>
      </c>
      <c r="H1" s="7" t="s">
        <v>26</v>
      </c>
      <c r="I1" s="7" t="s">
        <v>27</v>
      </c>
      <c r="J1" s="7" t="s">
        <v>28</v>
      </c>
      <c r="K1" s="7" t="s">
        <v>29</v>
      </c>
      <c r="L1" s="7" t="s">
        <v>30</v>
      </c>
      <c r="M1" s="7" t="s">
        <v>31</v>
      </c>
      <c r="N1" s="7" t="s">
        <v>32</v>
      </c>
    </row>
    <row r="2" spans="1:14" ht="15" customHeight="1" x14ac:dyDescent="0.25">
      <c r="A2" s="8" t="s">
        <v>33</v>
      </c>
      <c r="B2" t="s">
        <v>34</v>
      </c>
      <c r="C2" t="s">
        <v>35</v>
      </c>
      <c r="D2" s="9">
        <v>85000</v>
      </c>
      <c r="E2" s="9">
        <v>0</v>
      </c>
      <c r="F2">
        <v>100</v>
      </c>
      <c r="G2" s="9">
        <f>D2*F2</f>
        <v>8500000</v>
      </c>
      <c r="H2" s="9">
        <f t="shared" ref="H2:H4" si="0">E2*F2</f>
        <v>0</v>
      </c>
      <c r="I2" s="9">
        <f t="shared" ref="I2:I4" si="1">H2-G2</f>
        <v>-8500000</v>
      </c>
      <c r="J2" s="10">
        <f t="shared" ref="J2:J4" si="2">IFERROR(I2/G2,0)</f>
        <v>-1</v>
      </c>
      <c r="L2" t="s">
        <v>36</v>
      </c>
      <c r="M2" t="s">
        <v>37</v>
      </c>
      <c r="N2" t="s">
        <v>38</v>
      </c>
    </row>
    <row r="3" spans="1:14" ht="15" customHeight="1" x14ac:dyDescent="0.25">
      <c r="A3" s="8" t="s">
        <v>39</v>
      </c>
      <c r="B3" t="s">
        <v>34</v>
      </c>
      <c r="C3" t="s">
        <v>40</v>
      </c>
      <c r="D3" s="9">
        <v>85000</v>
      </c>
      <c r="E3" s="9">
        <v>88000</v>
      </c>
      <c r="F3">
        <v>100</v>
      </c>
      <c r="G3" s="9">
        <f t="shared" ref="G3:G4" si="3">D3*F3</f>
        <v>8500000</v>
      </c>
      <c r="H3" s="9">
        <f t="shared" si="0"/>
        <v>8800000</v>
      </c>
      <c r="I3" s="9">
        <f t="shared" si="1"/>
        <v>300000</v>
      </c>
      <c r="J3" s="10">
        <f t="shared" si="2"/>
        <v>3.5294117647058823E-2</v>
      </c>
      <c r="K3">
        <f>A3-A2</f>
        <v>5</v>
      </c>
      <c r="L3" t="s">
        <v>36</v>
      </c>
      <c r="M3" t="s">
        <v>41</v>
      </c>
      <c r="N3" t="s">
        <v>42</v>
      </c>
    </row>
    <row r="4" spans="1:14" ht="15" customHeight="1" x14ac:dyDescent="0.25">
      <c r="A4" s="8" t="s">
        <v>43</v>
      </c>
      <c r="B4" t="s">
        <v>44</v>
      </c>
      <c r="C4" t="s">
        <v>35</v>
      </c>
      <c r="D4" s="9">
        <v>25000</v>
      </c>
      <c r="E4" s="9">
        <v>0</v>
      </c>
      <c r="F4">
        <v>200</v>
      </c>
      <c r="G4" s="9">
        <f t="shared" si="3"/>
        <v>5000000</v>
      </c>
      <c r="H4" s="9">
        <f t="shared" si="0"/>
        <v>0</v>
      </c>
      <c r="I4" s="9">
        <f t="shared" si="1"/>
        <v>-5000000</v>
      </c>
      <c r="J4" s="10">
        <f t="shared" si="2"/>
        <v>-1</v>
      </c>
      <c r="L4" t="s">
        <v>45</v>
      </c>
      <c r="M4" t="s">
        <v>37</v>
      </c>
      <c r="N4" t="s">
        <v>46</v>
      </c>
    </row>
    <row r="5" spans="1:14" ht="15" customHeight="1" x14ac:dyDescent="0.25">
      <c r="A5" s="4"/>
      <c r="B5" s="4"/>
      <c r="C5" s="4"/>
      <c r="D5" s="4"/>
      <c r="E5" s="4"/>
      <c r="F5" s="4"/>
      <c r="G5" s="4"/>
      <c r="H5" s="4"/>
      <c r="I5" s="4"/>
      <c r="J5" s="4"/>
      <c r="K5" s="4"/>
      <c r="L5" s="4"/>
      <c r="M5" s="4"/>
      <c r="N5" s="4"/>
    </row>
  </sheetData>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63589-96F8-3B1E-4A38-778C7C525ABB}">
  <dimension ref="A1:H5"/>
  <sheetViews>
    <sheetView workbookViewId="0">
      <pane ySplit="1" topLeftCell="A2" activePane="bottomLeft" state="frozen"/>
      <selection pane="bottomLeft"/>
    </sheetView>
  </sheetViews>
  <sheetFormatPr defaultColWidth="8.85546875" defaultRowHeight="15" customHeight="1" x14ac:dyDescent="0.25"/>
  <cols>
    <col min="1" max="2" width="12.85546875" customWidth="1"/>
    <col min="3" max="3" width="16.140625" customWidth="1"/>
    <col min="4" max="4" width="12.85546875" customWidth="1"/>
    <col min="5" max="6" width="16.140625" customWidth="1"/>
    <col min="7" max="7" width="17.140625" customWidth="1"/>
    <col min="8" max="8" width="37.5703125" customWidth="1"/>
  </cols>
  <sheetData>
    <row r="1" spans="1:8" ht="30" customHeight="1" x14ac:dyDescent="0.25">
      <c r="A1" s="7" t="s">
        <v>19</v>
      </c>
      <c r="B1" s="7" t="s">
        <v>20</v>
      </c>
      <c r="C1" s="7" t="s">
        <v>47</v>
      </c>
      <c r="D1" s="7" t="s">
        <v>48</v>
      </c>
      <c r="E1" s="7" t="s">
        <v>49</v>
      </c>
      <c r="F1" s="7" t="s">
        <v>50</v>
      </c>
      <c r="G1" s="7" t="s">
        <v>51</v>
      </c>
      <c r="H1" s="7" t="s">
        <v>52</v>
      </c>
    </row>
    <row r="2" spans="1:8" ht="15" customHeight="1" x14ac:dyDescent="0.25">
      <c r="A2" s="8" t="s">
        <v>33</v>
      </c>
      <c r="B2" t="s">
        <v>34</v>
      </c>
      <c r="C2" t="s">
        <v>53</v>
      </c>
      <c r="D2" s="11">
        <v>2</v>
      </c>
      <c r="E2" t="s">
        <v>54</v>
      </c>
      <c r="F2" t="s">
        <v>55</v>
      </c>
      <c r="G2" t="s">
        <v>41</v>
      </c>
      <c r="H2" t="s">
        <v>56</v>
      </c>
    </row>
    <row r="3" spans="1:8" ht="15" customHeight="1" x14ac:dyDescent="0.25">
      <c r="A3" s="8" t="s">
        <v>39</v>
      </c>
      <c r="B3" t="s">
        <v>34</v>
      </c>
      <c r="C3" t="s">
        <v>54</v>
      </c>
      <c r="D3" s="11">
        <v>4</v>
      </c>
      <c r="E3" t="s">
        <v>54</v>
      </c>
      <c r="F3" t="s">
        <v>57</v>
      </c>
      <c r="G3" t="s">
        <v>37</v>
      </c>
      <c r="H3" t="s">
        <v>58</v>
      </c>
    </row>
    <row r="4" spans="1:8" ht="15" customHeight="1" x14ac:dyDescent="0.25">
      <c r="A4" s="8" t="s">
        <v>43</v>
      </c>
      <c r="B4" t="s">
        <v>44</v>
      </c>
      <c r="C4" t="s">
        <v>53</v>
      </c>
      <c r="D4" s="11">
        <v>2</v>
      </c>
      <c r="E4" t="s">
        <v>53</v>
      </c>
      <c r="F4" t="s">
        <v>53</v>
      </c>
      <c r="G4" t="s">
        <v>41</v>
      </c>
      <c r="H4" t="s">
        <v>59</v>
      </c>
    </row>
    <row r="5" spans="1:8" ht="15" customHeight="1" x14ac:dyDescent="0.25">
      <c r="A5" s="4"/>
      <c r="B5" s="4"/>
      <c r="C5" s="4"/>
      <c r="D5" s="4"/>
      <c r="E5" s="4"/>
      <c r="F5" s="4"/>
      <c r="G5" s="4"/>
      <c r="H5" s="4"/>
    </row>
  </sheetData>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87D8-158B-F193-9468-B1BB13B98185}">
  <dimension ref="A1:C16"/>
  <sheetViews>
    <sheetView workbookViewId="0">
      <selection activeCell="B7" sqref="B7"/>
    </sheetView>
  </sheetViews>
  <sheetFormatPr defaultColWidth="8.85546875" defaultRowHeight="15" customHeight="1" x14ac:dyDescent="0.25"/>
  <cols>
    <col min="1" max="1" width="37.5703125" customWidth="1"/>
    <col min="2" max="3" width="21.42578125" customWidth="1"/>
  </cols>
  <sheetData>
    <row r="1" spans="1:3" ht="30" customHeight="1" x14ac:dyDescent="0.25">
      <c r="A1" s="23" t="s">
        <v>60</v>
      </c>
      <c r="B1" s="24"/>
      <c r="C1" s="24"/>
    </row>
    <row r="3" spans="1:3" ht="26.25" customHeight="1" x14ac:dyDescent="0.25">
      <c r="A3" s="12" t="s">
        <v>61</v>
      </c>
      <c r="B3" s="12" t="s">
        <v>62</v>
      </c>
      <c r="C3" s="12" t="s">
        <v>63</v>
      </c>
    </row>
    <row r="4" spans="1:3" ht="15" customHeight="1" x14ac:dyDescent="0.25">
      <c r="A4" s="13"/>
      <c r="B4" s="13"/>
      <c r="C4" s="13"/>
    </row>
    <row r="5" spans="1:3" ht="15" customHeight="1" x14ac:dyDescent="0.25">
      <c r="A5" s="14" t="s">
        <v>64</v>
      </c>
      <c r="B5" s="15">
        <f>COUNTA('NHẬT KÝ GIAO DỊCH'!A2:A)</f>
        <v>1</v>
      </c>
      <c r="C5" s="16"/>
    </row>
    <row r="6" spans="1:3" ht="15" customHeight="1" x14ac:dyDescent="0.25">
      <c r="A6" s="14" t="s">
        <v>65</v>
      </c>
      <c r="B6" s="15" t="e">
        <f>COUNTIF('NHẬT KÝ GIAO DỊCH'!I2:I,"&gt;0")</f>
        <v>#NAME?</v>
      </c>
      <c r="C6" s="16"/>
    </row>
    <row r="7" spans="1:3" ht="15" customHeight="1" x14ac:dyDescent="0.25">
      <c r="A7" s="14" t="s">
        <v>66</v>
      </c>
      <c r="B7" s="15" t="e">
        <f>COUNTIF('NHẬT KÝ GIAO DỊCH'!I2:I,"&lt;0")</f>
        <v>#NAME?</v>
      </c>
      <c r="C7" s="16"/>
    </row>
    <row r="8" spans="1:3" ht="15" customHeight="1" x14ac:dyDescent="0.25">
      <c r="A8" s="14" t="s">
        <v>67</v>
      </c>
      <c r="B8" s="17">
        <f>IFERROR(B6/B5,0)</f>
        <v>0</v>
      </c>
      <c r="C8" s="16"/>
    </row>
    <row r="9" spans="1:3" ht="15" customHeight="1" x14ac:dyDescent="0.25">
      <c r="A9" s="14" t="s">
        <v>68</v>
      </c>
      <c r="B9" s="15" t="e">
        <f>COUNTIF('NHẬT KÝ GIAO DỊCH'!M2:M,"Không")</f>
        <v>#NAME?</v>
      </c>
      <c r="C9" s="16"/>
    </row>
    <row r="10" spans="1:3" ht="15" customHeight="1" x14ac:dyDescent="0.25">
      <c r="A10" s="14" t="s">
        <v>69</v>
      </c>
      <c r="B10" s="17">
        <f>IFERROR(COUNTIF('NHẬT KÝ CẢM XÚC'!G2:G,"Có")/COUNTA('NHẬT KÝ CẢM XÚC'!A2:A),0)</f>
        <v>0</v>
      </c>
      <c r="C10" s="16"/>
    </row>
    <row r="11" spans="1:3" ht="15" customHeight="1" x14ac:dyDescent="0.25">
      <c r="A11" s="14" t="s">
        <v>70</v>
      </c>
      <c r="B11" s="15" t="e">
        <f>SUM('NHẬT KÝ GIAO DỊCH'!I2:I)</f>
        <v>#NAME?</v>
      </c>
      <c r="C11" s="16"/>
    </row>
    <row r="13" spans="1:3" ht="15" customHeight="1" x14ac:dyDescent="0.25">
      <c r="A13" s="18" t="s">
        <v>71</v>
      </c>
    </row>
    <row r="14" spans="1:3" ht="15" customHeight="1" x14ac:dyDescent="0.25">
      <c r="A14" s="19" t="s">
        <v>72</v>
      </c>
    </row>
    <row r="15" spans="1:3" ht="15" customHeight="1" x14ac:dyDescent="0.25">
      <c r="A15" s="19" t="s">
        <v>73</v>
      </c>
    </row>
    <row r="16" spans="1:3" ht="15" customHeight="1" x14ac:dyDescent="0.25">
      <c r="A16" s="19" t="s">
        <v>74</v>
      </c>
    </row>
  </sheetData>
  <mergeCells count="1">
    <mergeCell ref="A1:C1"/>
  </mergeCells>
  <pageMargins left="0.7" right="0.7" top="0.75" bottom="0.75" header="0.3" footer="0.3"/>
  <pageSetup orientation="portrait"/>
  <headerFooter>
    <oddHeader>&amp;L&amp;C&amp;R</oddHeader>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19D8-C038-1DBA-1FB8-CED265B178E8}">
  <dimension ref="A1:B21"/>
  <sheetViews>
    <sheetView workbookViewId="0">
      <selection sqref="A1:B1"/>
    </sheetView>
  </sheetViews>
  <sheetFormatPr defaultColWidth="8.85546875" defaultRowHeight="15" customHeight="1" x14ac:dyDescent="0.25"/>
  <cols>
    <col min="1" max="1" width="42.85546875" customWidth="1"/>
    <col min="2" max="2" width="53.5703125" customWidth="1"/>
  </cols>
  <sheetData>
    <row r="1" spans="1:2" ht="30" customHeight="1" x14ac:dyDescent="0.25">
      <c r="A1" s="23" t="s">
        <v>75</v>
      </c>
      <c r="B1" s="24"/>
    </row>
    <row r="3" spans="1:2" ht="26.25" customHeight="1" x14ac:dyDescent="0.25">
      <c r="A3" s="26" t="s">
        <v>76</v>
      </c>
      <c r="B3" s="24"/>
    </row>
    <row r="4" spans="1:2" ht="15" customHeight="1" x14ac:dyDescent="0.25">
      <c r="A4" s="20">
        <v>1</v>
      </c>
      <c r="B4" s="21" t="s">
        <v>77</v>
      </c>
    </row>
    <row r="5" spans="1:2" ht="15" customHeight="1" x14ac:dyDescent="0.25">
      <c r="A5" s="20">
        <v>2</v>
      </c>
      <c r="B5" s="21" t="s">
        <v>78</v>
      </c>
    </row>
    <row r="6" spans="1:2" ht="15" customHeight="1" x14ac:dyDescent="0.25">
      <c r="A6" s="20">
        <v>3</v>
      </c>
      <c r="B6" s="21" t="s">
        <v>79</v>
      </c>
    </row>
    <row r="8" spans="1:2" ht="26.25" customHeight="1" x14ac:dyDescent="0.25">
      <c r="A8" s="26" t="s">
        <v>80</v>
      </c>
      <c r="B8" s="24"/>
    </row>
    <row r="9" spans="1:2" ht="15" customHeight="1" x14ac:dyDescent="0.25">
      <c r="A9" s="20">
        <v>1</v>
      </c>
      <c r="B9" s="21" t="s">
        <v>81</v>
      </c>
    </row>
    <row r="10" spans="1:2" ht="15" customHeight="1" x14ac:dyDescent="0.25">
      <c r="A10" s="20">
        <v>2</v>
      </c>
      <c r="B10" s="21" t="s">
        <v>82</v>
      </c>
    </row>
    <row r="11" spans="1:2" ht="15" customHeight="1" x14ac:dyDescent="0.25">
      <c r="A11" s="20">
        <v>3</v>
      </c>
      <c r="B11" s="21" t="s">
        <v>83</v>
      </c>
    </row>
    <row r="13" spans="1:2" ht="26.25" customHeight="1" x14ac:dyDescent="0.25">
      <c r="A13" s="26" t="s">
        <v>84</v>
      </c>
      <c r="B13" s="24"/>
    </row>
    <row r="14" spans="1:2" ht="15" customHeight="1" x14ac:dyDescent="0.25">
      <c r="A14" s="22" t="s">
        <v>85</v>
      </c>
      <c r="B14" s="21" t="s">
        <v>86</v>
      </c>
    </row>
    <row r="15" spans="1:2" ht="15" customHeight="1" x14ac:dyDescent="0.25">
      <c r="A15" s="22" t="s">
        <v>85</v>
      </c>
      <c r="B15" s="21" t="s">
        <v>87</v>
      </c>
    </row>
    <row r="16" spans="1:2" ht="15" customHeight="1" x14ac:dyDescent="0.25">
      <c r="A16" s="22" t="s">
        <v>85</v>
      </c>
      <c r="B16" s="21" t="s">
        <v>88</v>
      </c>
    </row>
    <row r="17" spans="1:2" ht="15" customHeight="1" x14ac:dyDescent="0.25">
      <c r="A17" s="22" t="s">
        <v>85</v>
      </c>
      <c r="B17" s="21" t="s">
        <v>89</v>
      </c>
    </row>
    <row r="18" spans="1:2" ht="15" customHeight="1" x14ac:dyDescent="0.25">
      <c r="A18" s="22" t="s">
        <v>85</v>
      </c>
      <c r="B18" s="21" t="s">
        <v>90</v>
      </c>
    </row>
    <row r="20" spans="1:2" ht="22.5" customHeight="1" x14ac:dyDescent="0.25">
      <c r="A20" s="27" t="s">
        <v>91</v>
      </c>
      <c r="B20" s="24"/>
    </row>
    <row r="21" spans="1:2" ht="60" customHeight="1" x14ac:dyDescent="0.25">
      <c r="A21" s="25"/>
      <c r="B21" s="24"/>
    </row>
  </sheetData>
  <mergeCells count="6">
    <mergeCell ref="A21:B21"/>
    <mergeCell ref="A1:B1"/>
    <mergeCell ref="A3:B3"/>
    <mergeCell ref="A8:B8"/>
    <mergeCell ref="A13:B13"/>
    <mergeCell ref="A20:B20"/>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HƯỚNG DẪN &amp; TRIẾT LÝ</vt:lpstr>
      <vt:lpstr>NHẬT KÝ GIAO DỊCH</vt:lpstr>
      <vt:lpstr>NHẬT KÝ CẢM XÚC</vt:lpstr>
      <vt:lpstr>ĐÁNH GIÁ KỶ LUẬT</vt:lpstr>
      <vt:lpstr>BÀI HỌC &amp; CAM KẾT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Hanh</cp:lastModifiedBy>
  <dcterms:created xsi:type="dcterms:W3CDTF">2026-01-16T06:50:06Z</dcterms:created>
  <dcterms:modified xsi:type="dcterms:W3CDTF">2026-03-06T07:58:13Z</dcterms:modified>
</cp:coreProperties>
</file>